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ýměna vadných kotlů" sheetId="2" r:id="rId2"/>
    <sheet name="02 - vložkování komínů" sheetId="3" r:id="rId3"/>
    <sheet name="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výměna vadných kotlů'!$C$130:$K$336</definedName>
    <definedName name="_xlnm.Print_Area" localSheetId="1">'01 - výměna vadných kotlů'!$C$4:$J$76,'01 - výměna vadných kotlů'!$C$82:$J$112,'01 - výměna vadných kotlů'!$C$118:$K$336</definedName>
    <definedName name="_xlnm.Print_Titles" localSheetId="1">'01 - výměna vadných kotlů'!$130:$130</definedName>
    <definedName name="_xlnm._FilterDatabase" localSheetId="2" hidden="1">'02 - vložkování komínů'!$C$120:$K$159</definedName>
    <definedName name="_xlnm.Print_Area" localSheetId="2">'02 - vložkování komínů'!$C$4:$J$76,'02 - vložkování komínů'!$C$82:$J$102,'02 - vložkování komínů'!$C$108:$K$159</definedName>
    <definedName name="_xlnm.Print_Titles" localSheetId="2">'02 - vložkování komínů'!$120:$120</definedName>
    <definedName name="_xlnm._FilterDatabase" localSheetId="3" hidden="1">'03 - VRN'!$C$120:$K$139</definedName>
    <definedName name="_xlnm.Print_Area" localSheetId="3">'03 - VRN'!$C$4:$J$76,'03 - VRN'!$C$82:$J$102,'03 - VRN'!$C$108:$K$139</definedName>
    <definedName name="_xlnm.Print_Titles" localSheetId="3">'03 - VRN'!$120:$120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7"/>
  <c r="BH137"/>
  <c r="BG137"/>
  <c r="BF137"/>
  <c r="T137"/>
  <c r="T136"/>
  <c r="R137"/>
  <c r="R136"/>
  <c r="P137"/>
  <c r="P136"/>
  <c r="BI132"/>
  <c r="BH132"/>
  <c r="BG132"/>
  <c r="BF132"/>
  <c r="T132"/>
  <c r="T131"/>
  <c r="R132"/>
  <c r="R131"/>
  <c r="P132"/>
  <c r="P131"/>
  <c r="BI128"/>
  <c r="BH128"/>
  <c r="BG128"/>
  <c r="BF128"/>
  <c r="T128"/>
  <c r="T127"/>
  <c r="R128"/>
  <c r="R127"/>
  <c r="P128"/>
  <c r="P127"/>
  <c r="BI124"/>
  <c r="BH124"/>
  <c r="BG124"/>
  <c r="BF124"/>
  <c r="T124"/>
  <c r="T123"/>
  <c r="T122"/>
  <c r="T121"/>
  <c r="R124"/>
  <c r="R123"/>
  <c r="P124"/>
  <c r="P123"/>
  <c r="F115"/>
  <c r="E113"/>
  <c r="F89"/>
  <c r="E87"/>
  <c r="J24"/>
  <c r="E24"/>
  <c r="J92"/>
  <c r="J23"/>
  <c r="J21"/>
  <c r="E21"/>
  <c r="J91"/>
  <c r="J20"/>
  <c r="J18"/>
  <c r="E18"/>
  <c r="F118"/>
  <c r="J17"/>
  <c r="J15"/>
  <c r="E15"/>
  <c r="F91"/>
  <c r="J14"/>
  <c r="J12"/>
  <c r="J89"/>
  <c r="E7"/>
  <c r="E85"/>
  <c i="3" r="T128"/>
  <c r="T127"/>
  <c r="T123"/>
  <c r="T122"/>
  <c r="J37"/>
  <c r="J36"/>
  <c i="1" r="AY96"/>
  <c i="3" r="J35"/>
  <c i="1" r="AX96"/>
  <c i="3"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R123"/>
  <c r="R122"/>
  <c r="P124"/>
  <c r="P123"/>
  <c r="P122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2" r="J37"/>
  <c r="J36"/>
  <c i="1" r="AY95"/>
  <c i="2" r="J35"/>
  <c i="1" r="AX95"/>
  <c i="2" r="BI332"/>
  <c r="BH332"/>
  <c r="BG332"/>
  <c r="BF332"/>
  <c r="T332"/>
  <c r="R332"/>
  <c r="P332"/>
  <c r="BI329"/>
  <c r="BH329"/>
  <c r="BG329"/>
  <c r="BF329"/>
  <c r="T329"/>
  <c r="R329"/>
  <c r="P329"/>
  <c r="BI316"/>
  <c r="BH316"/>
  <c r="BG316"/>
  <c r="BF316"/>
  <c r="T316"/>
  <c r="R316"/>
  <c r="P316"/>
  <c r="BI315"/>
  <c r="BH315"/>
  <c r="BG315"/>
  <c r="BF315"/>
  <c r="T315"/>
  <c r="R315"/>
  <c r="P315"/>
  <c r="BI304"/>
  <c r="BH304"/>
  <c r="BG304"/>
  <c r="BF304"/>
  <c r="T304"/>
  <c r="R304"/>
  <c r="P304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2"/>
  <c r="BH272"/>
  <c r="BG272"/>
  <c r="BF272"/>
  <c r="T272"/>
  <c r="T271"/>
  <c r="R272"/>
  <c r="R271"/>
  <c r="P272"/>
  <c r="P271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T163"/>
  <c r="R164"/>
  <c r="R163"/>
  <c r="P164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F125"/>
  <c r="E123"/>
  <c r="F89"/>
  <c r="E87"/>
  <c r="J24"/>
  <c r="E24"/>
  <c r="J92"/>
  <c r="J23"/>
  <c r="J21"/>
  <c r="E21"/>
  <c r="J127"/>
  <c r="J20"/>
  <c r="J18"/>
  <c r="E18"/>
  <c r="F92"/>
  <c r="J17"/>
  <c r="J15"/>
  <c r="E15"/>
  <c r="F127"/>
  <c r="J14"/>
  <c r="J12"/>
  <c r="J125"/>
  <c r="E7"/>
  <c r="E85"/>
  <c i="1" r="L90"/>
  <c r="AM90"/>
  <c r="AM89"/>
  <c r="L89"/>
  <c r="AM87"/>
  <c r="L87"/>
  <c r="L85"/>
  <c r="L84"/>
  <c i="2" r="J332"/>
  <c r="BK284"/>
  <c r="J242"/>
  <c r="BK264"/>
  <c r="BK212"/>
  <c r="BK173"/>
  <c r="F36"/>
  <c r="BK170"/>
  <c i="3" r="J132"/>
  <c r="BK132"/>
  <c i="2" r="BK294"/>
  <c r="BK288"/>
  <c r="J277"/>
  <c r="J229"/>
  <c r="J182"/>
  <c r="J134"/>
  <c r="J287"/>
  <c r="BK278"/>
  <c r="BK247"/>
  <c r="BK239"/>
  <c r="BK216"/>
  <c r="BK203"/>
  <c r="J179"/>
  <c r="BK144"/>
  <c r="J159"/>
  <c i="3" r="J141"/>
  <c r="J151"/>
  <c i="4" r="BK124"/>
  <c i="2" r="J289"/>
  <c r="J276"/>
  <c r="BK235"/>
  <c r="J170"/>
  <c r="J240"/>
  <c r="BK215"/>
  <c r="J141"/>
  <c r="J316"/>
  <c r="J300"/>
  <c r="J291"/>
  <c r="J284"/>
  <c r="BK277"/>
  <c r="J267"/>
  <c r="BK250"/>
  <c r="J239"/>
  <c r="J228"/>
  <c r="BK206"/>
  <c r="BK194"/>
  <c r="J176"/>
  <c r="BK148"/>
  <c r="BK304"/>
  <c r="J279"/>
  <c r="J261"/>
  <c r="BK241"/>
  <c r="BK232"/>
  <c r="J212"/>
  <c r="J194"/>
  <c r="BK158"/>
  <c r="J190"/>
  <c r="J151"/>
  <c i="3" r="BK157"/>
  <c r="J146"/>
  <c r="BK138"/>
  <c i="4" r="J137"/>
  <c i="2" r="BK291"/>
  <c r="BK281"/>
  <c r="J250"/>
  <c r="BK228"/>
  <c r="BK159"/>
  <c r="J224"/>
  <c r="BK176"/>
  <c r="J34"/>
  <c r="BK162"/>
  <c i="3" r="J135"/>
  <c r="BK135"/>
  <c r="BK139"/>
  <c i="4" r="J132"/>
  <c i="2" r="J292"/>
  <c r="J282"/>
  <c r="J270"/>
  <c r="J191"/>
  <c r="J241"/>
  <c r="BK200"/>
  <c r="F37"/>
  <c i="3" r="J144"/>
  <c r="BK148"/>
  <c i="4" r="BK137"/>
  <c r="BK132"/>
  <c i="2" r="BK297"/>
  <c r="BK283"/>
  <c r="J245"/>
  <c r="BK179"/>
  <c r="J304"/>
  <c r="J197"/>
  <c r="BK316"/>
  <c r="J315"/>
  <c r="J297"/>
  <c r="J288"/>
  <c r="J281"/>
  <c r="BK276"/>
  <c r="BK261"/>
  <c r="J247"/>
  <c r="J235"/>
  <c r="BK225"/>
  <c r="J216"/>
  <c r="BK187"/>
  <c r="BK151"/>
  <c r="BK290"/>
  <c r="J283"/>
  <c r="J258"/>
  <c r="BK240"/>
  <c r="BK218"/>
  <c r="J206"/>
  <c r="BK182"/>
  <c r="J148"/>
  <c r="J184"/>
  <c i="3" r="BK124"/>
  <c r="BK151"/>
  <c r="J124"/>
  <c i="2" r="J137"/>
  <c r="BK221"/>
  <c r="BK184"/>
  <c r="F35"/>
  <c r="F34"/>
  <c i="3" r="J157"/>
  <c i="4" r="J124"/>
  <c i="2" r="J290"/>
  <c r="J278"/>
  <c r="J272"/>
  <c r="BK209"/>
  <c r="BK245"/>
  <c r="J209"/>
  <c r="J164"/>
  <c r="J329"/>
  <c r="BK300"/>
  <c r="J294"/>
  <c r="BK286"/>
  <c r="BK137"/>
  <c r="J167"/>
  <c i="3" r="BK146"/>
  <c r="J148"/>
  <c r="J139"/>
  <c i="2" r="J298"/>
  <c r="BK287"/>
  <c r="BK255"/>
  <c r="J173"/>
  <c r="BK242"/>
  <c r="J203"/>
  <c i="1" r="AS94"/>
  <c i="2" r="BK289"/>
  <c r="BK282"/>
  <c r="BK272"/>
  <c r="BK258"/>
  <c r="BK243"/>
  <c r="J232"/>
  <c r="BK224"/>
  <c r="J200"/>
  <c r="BK191"/>
  <c r="BK167"/>
  <c r="BK141"/>
  <c r="J286"/>
  <c r="J264"/>
  <c r="J243"/>
  <c r="J221"/>
  <c r="J195"/>
  <c r="BK164"/>
  <c r="BK134"/>
  <c r="J157"/>
  <c i="3" r="BK144"/>
  <c r="BK129"/>
  <c i="4" r="J128"/>
  <c i="2" r="J244"/>
  <c r="J144"/>
  <c r="J225"/>
  <c r="J187"/>
  <c r="BK329"/>
  <c r="BK315"/>
  <c r="BK298"/>
  <c r="BK292"/>
  <c r="J285"/>
  <c r="BK279"/>
  <c r="BK270"/>
  <c r="J255"/>
  <c r="BK238"/>
  <c r="BK229"/>
  <c r="J218"/>
  <c r="BK197"/>
  <c r="BK157"/>
  <c r="BK332"/>
  <c r="BK285"/>
  <c r="BK267"/>
  <c r="BK244"/>
  <c r="J238"/>
  <c r="J215"/>
  <c r="BK190"/>
  <c r="J162"/>
  <c r="BK195"/>
  <c r="J158"/>
  <c i="3" r="BK141"/>
  <c r="J129"/>
  <c r="J138"/>
  <c i="4" r="BK128"/>
  <c l="1" r="R122"/>
  <c r="R121"/>
  <c r="P122"/>
  <c r="P121"/>
  <c i="1" r="AU97"/>
  <c i="2" r="R166"/>
  <c r="T217"/>
  <c r="T275"/>
  <c r="T293"/>
  <c i="3" r="P128"/>
  <c r="P127"/>
  <c r="P121"/>
  <c i="1" r="AU96"/>
  <c i="3" r="P140"/>
  <c i="2" r="R133"/>
  <c r="T156"/>
  <c r="P183"/>
  <c r="P217"/>
  <c r="T299"/>
  <c i="3" r="BK128"/>
  <c r="J128"/>
  <c r="J100"/>
  <c r="BK140"/>
  <c r="J140"/>
  <c r="J101"/>
  <c r="R140"/>
  <c i="2" r="T133"/>
  <c r="BK156"/>
  <c r="J156"/>
  <c r="J100"/>
  <c r="BK183"/>
  <c r="J183"/>
  <c r="J104"/>
  <c r="BK217"/>
  <c r="J217"/>
  <c r="J106"/>
  <c i="3" r="R128"/>
  <c r="R127"/>
  <c r="R121"/>
  <c r="T140"/>
  <c i="2" r="P133"/>
  <c r="P156"/>
  <c r="T166"/>
  <c r="R217"/>
  <c r="BK299"/>
  <c r="J299"/>
  <c r="J111"/>
  <c r="BK140"/>
  <c r="J140"/>
  <c r="J99"/>
  <c r="P166"/>
  <c r="T183"/>
  <c r="T196"/>
  <c r="R275"/>
  <c r="P293"/>
  <c r="P140"/>
  <c r="BK166"/>
  <c r="J166"/>
  <c r="J103"/>
  <c r="R183"/>
  <c r="P246"/>
  <c r="BK275"/>
  <c r="J275"/>
  <c r="J109"/>
  <c r="BK293"/>
  <c r="J293"/>
  <c r="J110"/>
  <c r="R140"/>
  <c r="P196"/>
  <c r="R246"/>
  <c r="R299"/>
  <c r="T140"/>
  <c r="R196"/>
  <c r="T246"/>
  <c r="P299"/>
  <c r="BK133"/>
  <c r="J133"/>
  <c r="J98"/>
  <c r="R156"/>
  <c r="BK196"/>
  <c r="J196"/>
  <c r="J105"/>
  <c r="BK246"/>
  <c r="J246"/>
  <c r="J107"/>
  <c r="P275"/>
  <c r="R293"/>
  <c i="3" r="T121"/>
  <c r="BK123"/>
  <c r="J123"/>
  <c r="J98"/>
  <c i="2" r="BK163"/>
  <c r="J163"/>
  <c r="J101"/>
  <c r="BK271"/>
  <c r="J271"/>
  <c r="J108"/>
  <c i="4" r="BK136"/>
  <c r="J136"/>
  <c r="J101"/>
  <c r="BK123"/>
  <c r="BK127"/>
  <c r="J127"/>
  <c r="J99"/>
  <c r="BK131"/>
  <c r="J131"/>
  <c r="J100"/>
  <c r="F92"/>
  <c r="J115"/>
  <c i="3" r="BK127"/>
  <c r="J127"/>
  <c r="J99"/>
  <c i="4" r="J117"/>
  <c r="E111"/>
  <c r="J118"/>
  <c r="BE124"/>
  <c r="BE128"/>
  <c r="F117"/>
  <c r="BE132"/>
  <c r="BE137"/>
  <c i="3" r="F91"/>
  <c r="BE135"/>
  <c r="J91"/>
  <c r="BE129"/>
  <c r="E85"/>
  <c r="J92"/>
  <c r="BE141"/>
  <c r="J89"/>
  <c r="BE124"/>
  <c r="BE132"/>
  <c r="BE139"/>
  <c r="BE151"/>
  <c r="BE148"/>
  <c r="BE138"/>
  <c r="BE146"/>
  <c r="BE157"/>
  <c r="BE144"/>
  <c r="F92"/>
  <c i="2" r="J89"/>
  <c r="E121"/>
  <c r="J128"/>
  <c r="BE148"/>
  <c r="BE173"/>
  <c r="BE194"/>
  <c r="BE197"/>
  <c r="F91"/>
  <c r="F128"/>
  <c r="BE141"/>
  <c r="BE157"/>
  <c r="BE159"/>
  <c r="BE176"/>
  <c r="BE191"/>
  <c r="BE200"/>
  <c r="BE206"/>
  <c r="BE224"/>
  <c r="BE225"/>
  <c r="BE247"/>
  <c r="BE284"/>
  <c i="1" r="AW95"/>
  <c i="2" r="BE158"/>
  <c r="BE162"/>
  <c r="BE164"/>
  <c r="BE179"/>
  <c r="BE187"/>
  <c r="BE190"/>
  <c r="BE209"/>
  <c r="BE212"/>
  <c r="BE239"/>
  <c r="BE240"/>
  <c r="BE241"/>
  <c r="BE242"/>
  <c r="BE244"/>
  <c r="BE267"/>
  <c r="BE270"/>
  <c r="BE276"/>
  <c r="BE278"/>
  <c r="BE279"/>
  <c r="BE285"/>
  <c r="BE287"/>
  <c r="BE291"/>
  <c r="BE292"/>
  <c r="BE294"/>
  <c r="BE298"/>
  <c r="BE304"/>
  <c r="BE315"/>
  <c r="BE316"/>
  <c r="BE329"/>
  <c r="BE332"/>
  <c i="1" r="BA95"/>
  <c i="2" r="BE137"/>
  <c r="BE144"/>
  <c r="BE151"/>
  <c r="BE182"/>
  <c r="BE216"/>
  <c r="BE228"/>
  <c r="BE229"/>
  <c r="BE232"/>
  <c r="BE235"/>
  <c r="BE238"/>
  <c r="BE243"/>
  <c r="BE250"/>
  <c r="BE255"/>
  <c r="BE300"/>
  <c i="1" r="BB95"/>
  <c i="2" r="J91"/>
  <c r="BE134"/>
  <c r="BE167"/>
  <c r="BE170"/>
  <c r="BE184"/>
  <c r="BE195"/>
  <c r="BE203"/>
  <c r="BE215"/>
  <c r="BE218"/>
  <c r="BE221"/>
  <c r="BE245"/>
  <c r="BE258"/>
  <c r="BE261"/>
  <c r="BE264"/>
  <c r="BE272"/>
  <c r="BE277"/>
  <c r="BE281"/>
  <c r="BE282"/>
  <c r="BE283"/>
  <c r="BE286"/>
  <c r="BE288"/>
  <c r="BE289"/>
  <c r="BE290"/>
  <c r="BE297"/>
  <c i="1" r="BC95"/>
  <c r="BD95"/>
  <c i="3" r="J34"/>
  <c i="1" r="AW96"/>
  <c i="3" r="F34"/>
  <c i="1" r="BA96"/>
  <c i="3" r="F37"/>
  <c i="1" r="BD96"/>
  <c i="3" r="F35"/>
  <c i="1" r="BB96"/>
  <c i="4" r="F37"/>
  <c i="1" r="BD97"/>
  <c i="3" r="F36"/>
  <c i="1" r="BC96"/>
  <c i="4" r="J34"/>
  <c i="1" r="AW97"/>
  <c i="4" r="F35"/>
  <c i="1" r="BB97"/>
  <c i="4" r="F34"/>
  <c i="1" r="BA97"/>
  <c i="4" r="F36"/>
  <c i="1" r="BC97"/>
  <c i="4" l="1" r="BK122"/>
  <c r="BK121"/>
  <c r="J121"/>
  <c i="2" r="P165"/>
  <c r="T165"/>
  <c r="T132"/>
  <c r="T131"/>
  <c r="P132"/>
  <c r="P131"/>
  <c i="1" r="AU95"/>
  <c i="2" r="R165"/>
  <c r="R132"/>
  <c r="R131"/>
  <c i="3" r="BK122"/>
  <c r="J122"/>
  <c r="J97"/>
  <c i="2" r="BK165"/>
  <c r="BK132"/>
  <c r="J132"/>
  <c r="J97"/>
  <c i="4" r="J123"/>
  <c r="J98"/>
  <c i="3" r="BK121"/>
  <c r="J121"/>
  <c r="J96"/>
  <c i="4" r="J30"/>
  <c i="1" r="AG97"/>
  <c r="AU94"/>
  <c i="3" r="J33"/>
  <c i="1" r="AV96"/>
  <c r="AT96"/>
  <c i="4" r="F33"/>
  <c i="1" r="AZ97"/>
  <c i="2" r="J33"/>
  <c i="1" r="AV95"/>
  <c r="AT95"/>
  <c i="2" r="F33"/>
  <c i="1" r="AZ95"/>
  <c r="BD94"/>
  <c r="W33"/>
  <c r="BA94"/>
  <c r="W30"/>
  <c i="4" r="J33"/>
  <c i="1" r="AV97"/>
  <c r="AT97"/>
  <c r="AN97"/>
  <c r="BC94"/>
  <c r="W32"/>
  <c i="3" r="F33"/>
  <c i="1" r="AZ96"/>
  <c r="BB94"/>
  <c r="W31"/>
  <c i="2" l="1" r="BK131"/>
  <c r="J131"/>
  <c r="J96"/>
  <c r="J165"/>
  <c r="J102"/>
  <c i="4" r="J122"/>
  <c r="J97"/>
  <c r="J96"/>
  <c r="J39"/>
  <c i="1" r="AX94"/>
  <c i="3" r="J30"/>
  <c i="1" r="AG96"/>
  <c r="AW94"/>
  <c r="AK30"/>
  <c r="AY94"/>
  <c r="AZ94"/>
  <c r="W29"/>
  <c i="3" l="1" r="J39"/>
  <c i="1" r="AN96"/>
  <c i="2" r="J30"/>
  <c i="1" r="AG95"/>
  <c r="AV94"/>
  <c r="AK29"/>
  <c i="2" l="1" r="J39"/>
  <c i="1" r="AN95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<sst xmlns="http://schemas.openxmlformats.org/spreadsheetml/2006/main">
  <si>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</si>
  <si>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</si>
  <si>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</si>
  <si>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</si>
  <si>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</si>
  <si>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{cd736489-4ab6-4167-ac96-f29ed121c748}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</si>
  <si>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</si>
  <si>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</si>
  <si>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</si>
  <si>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</si>
  <si>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</si>
  <si>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</si>
  <si>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</si>
  <si>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</si>
  <si>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2023/044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</si>
  <si>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</si>
  <si>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</si>
  <si>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OTV Křenovice - výměna plynových kotlů</t>
  </si>
  <si>
    <t>KSO:</t>
  </si>
  <si>
    <t>CC-CZ:</t>
  </si>
  <si>
    <t>Místo:</t>
  </si>
  <si>
    <t xml:space="preserve"> </t>
  </si>
  <si>
    <t>Datum:</t>
  </si>
  <si>
    <t>16. 10. 2023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</si>
  <si>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</si>
  <si>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</si>
  <si>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</si>
  <si>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</si>
  <si>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</si>
  <si>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</si>
  <si>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</si>
  <si>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</si>
  <si>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</si>
  <si>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</si>
  <si>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</si>
  <si>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</si>
  <si>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</si>
  <si>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</si>
  <si>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</si>
  <si>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</si>
  <si>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</si>
  <si>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</si>
  <si>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</si>
  <si>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</si>
  <si>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</si>
  <si>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</si>
  <si>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</si>
  <si>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</si>
  <si>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</si>
  <si>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</si>
  <si>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</si>
  <si>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</si>
  <si>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</si>
  <si>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</si>
  <si>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</si>
  <si>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</si>
  <si>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</si>
  <si>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</si>
  <si>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</si>
  <si>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</si>
  <si>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</si>
  <si>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</si>
  <si>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</si>
  <si>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</si>
  <si>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</si>
  <si>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</si>
  <si>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</si>
  <si>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</si>
  <si>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</si>
  <si>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</si>
  <si>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</si>
  <si>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</si>
  <si>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</si>
  <si>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</si>
  <si>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</si>
  <si>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</si>
  <si>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</si>
  <si>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</si>
  <si>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</si>
  <si>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výměna vadných kotlů</t>
  </si>
  <si>
    <t>STA</t>
  </si>
  <si>
    <t>1</t>
  </si>
  <si>
    <t>{0d907ef6-921b-4c8e-bc11-80092b8bd12c}</t>
  </si>
  <si>
    <t>2</t>
  </si>
  <si>
    <t>02</t>
  </si>
  <si>
    <t>vložkování komínů</t>
  </si>
  <si>
    <t>{8a94f5d0-365b-495c-9a73-9af537c6972f}</t>
  </si>
  <si>
    <t>03</t>
  </si>
  <si>
    <t>VRN</t>
  </si>
  <si>
    <t>{f153a9e7-03c2-4ba4-ad13-ed273dbf1e22}</t>
  </si>
  <si>
    <t>KRYCÍ LIST SOUPISU PRACÍ</t>
  </si>
  <si>
    <t>Objekt:</t>
  </si>
  <si>
    <t>01 - výměna vadných kotlů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</si>
  <si>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</si>
  <si>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</si>
  <si>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</si>
  <si>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</si>
  <si>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</si>
  <si>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</si>
  <si>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</si>
  <si>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</si>
  <si>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</si>
  <si>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</si>
  <si>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</si>
  <si>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</si>
  <si>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</si>
  <si>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</si>
  <si>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</si>
  <si>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</si>
  <si>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</si>
  <si>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</si>
  <si>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</si>
  <si>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</si>
  <si>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</si>
  <si>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</si>
  <si>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</si>
  <si>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</si>
  <si>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</si>
  <si>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</si>
  <si>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</si>
  <si>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</si>
  <si>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</si>
  <si>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</si>
  <si>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</si>
  <si>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</si>
  <si>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</si>
  <si>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</si>
  <si>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</si>
  <si>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</si>
  <si>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</si>
  <si>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</si>
  <si>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</si>
  <si>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631311121</t>
  </si>
  <si>
    <t xml:space="preserve">Doplnění dosavadních mazanin prostým betonem  s dodáním hmot, bez potěru, plochy jednotlivě do 1 m2 a tl. do 80 mm</t>
  </si>
  <si>
    <t>m3</t>
  </si>
  <si>
    <t>CS ÚRS 2023 02</t>
  </si>
  <si>
    <t>4</t>
  </si>
  <si>
    <t>2092859025</t>
  </si>
  <si>
    <t>VV</t>
  </si>
  <si>
    <t>zarovnání podlahy po odstranění fundamentů</t>
  </si>
  <si>
    <t>3*0,5*0,5*0,08</t>
  </si>
  <si>
    <t>633992111</t>
  </si>
  <si>
    <t>Odmaštění betonových podlah od olejových nánosů</t>
  </si>
  <si>
    <t>m2</t>
  </si>
  <si>
    <t>262373129</t>
  </si>
  <si>
    <t>příprava podlahy kotelny před opravným nátěrem</t>
  </si>
  <si>
    <t>5,95*4,35</t>
  </si>
  <si>
    <t>9</t>
  </si>
  <si>
    <t>Ostatní konstrukce a práce, bourání</t>
  </si>
  <si>
    <t>3</t>
  </si>
  <si>
    <t>953845211</t>
  </si>
  <si>
    <t xml:space="preserve">Vyvložkování stávajících komínových nebo větracích průduchů nerezovými vložkami  ohebnými, včetně ukončení komínu komínového tělesa výšky 3 m světlý průměr vložky do 100 mm</t>
  </si>
  <si>
    <t>soubor</t>
  </si>
  <si>
    <t>291569698</t>
  </si>
  <si>
    <t>pro 2 nové kondenzační kotle</t>
  </si>
  <si>
    <t>1+1</t>
  </si>
  <si>
    <t>953845221</t>
  </si>
  <si>
    <t xml:space="preserve">Vyvložkování stávajících komínových nebo větracích průduchů nerezovými vložkami  ohebnými, včetně ukončení komínu svislého kouřovodu výšky 3 m Příplatek k cenám za každý další i započatý metr výšky komínového průduchu přes 3 m světlý průměr vložky do 100 mm</t>
  </si>
  <si>
    <t>m</t>
  </si>
  <si>
    <t>1819695431</t>
  </si>
  <si>
    <t>pro dva nové kondenzační kotle</t>
  </si>
  <si>
    <t xml:space="preserve"> s.v. komína 10,5 m (s.v. komína - p.č. 953-845211)</t>
  </si>
  <si>
    <t>(2*10,5)-(3+3)</t>
  </si>
  <si>
    <t>5</t>
  </si>
  <si>
    <t>961055111</t>
  </si>
  <si>
    <t xml:space="preserve">Bourání základů z betonu  železového</t>
  </si>
  <si>
    <t>1025551628</t>
  </si>
  <si>
    <t>odstranění betonových fundamentů v kotelně</t>
  </si>
  <si>
    <t>3*0,5*0,5*0,23</t>
  </si>
  <si>
    <t>R-003</t>
  </si>
  <si>
    <t>Teleskopická hydraulická montážní plošina výška zdvihu do 18 m</t>
  </si>
  <si>
    <t>den</t>
  </si>
  <si>
    <t>641703356</t>
  </si>
  <si>
    <t>P</t>
  </si>
  <si>
    <t>Poznámka k položce:_x000d_
kompletní náklady na položku</t>
  </si>
  <si>
    <t>vložkování komínových průduchů</t>
  </si>
  <si>
    <t>pronájem, včetně přistavení a obsluhy</t>
  </si>
  <si>
    <t>997</t>
  </si>
  <si>
    <t>Přesun sutě</t>
  </si>
  <si>
    <t>7</t>
  </si>
  <si>
    <t>997013111</t>
  </si>
  <si>
    <t>Vnitrostaveništní doprava suti a vybouraných hmot vodorovně do 50 m svisle s použitím mechanizace pro budovy a haly výšky do 6 m</t>
  </si>
  <si>
    <t>t</t>
  </si>
  <si>
    <t>103815404</t>
  </si>
  <si>
    <t>8</t>
  </si>
  <si>
    <t>997013501</t>
  </si>
  <si>
    <t xml:space="preserve">Odvoz suti a vybouraných hmot na skládku nebo meziskládku  se složením, na vzdálenost do 1 km</t>
  </si>
  <si>
    <t>1944599222</t>
  </si>
  <si>
    <t>997013509</t>
  </si>
  <si>
    <t xml:space="preserve">Odvoz suti a vybouraných hmot na skládku nebo meziskládku  se složením, na vzdálenost Příplatek k ceně za každý další i započatý 1 km přes 1 km</t>
  </si>
  <si>
    <t>223959166</t>
  </si>
  <si>
    <t>přepočteno koeficientem množství</t>
  </si>
  <si>
    <t>1,728 * 15</t>
  </si>
  <si>
    <t>10</t>
  </si>
  <si>
    <t>997013631</t>
  </si>
  <si>
    <t>Poplatek za uložení stavebního odpadu na skládce (skládkovné) směsného stavebního a demoličního zatříděného do Katalogu odpadů pod kódem 17 09 04</t>
  </si>
  <si>
    <t>877331657</t>
  </si>
  <si>
    <t>998</t>
  </si>
  <si>
    <t>Přesun hmot</t>
  </si>
  <si>
    <t>11</t>
  </si>
  <si>
    <t>998011001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</si>
  <si>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</si>
  <si>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-1666184574</t>
  </si>
  <si>
    <t>PSV</t>
  </si>
  <si>
    <t>Práce a dodávky PSV</t>
  </si>
  <si>
    <t>723</t>
  </si>
  <si>
    <t>Zdravotechnika - vnitřní plynovod</t>
  </si>
  <si>
    <t>12</t>
  </si>
  <si>
    <t>723150801</t>
  </si>
  <si>
    <t xml:space="preserve">Demontáž potrubí svařovaného z ocelových trubek hladkých  do Ø 32</t>
  </si>
  <si>
    <t>16</t>
  </si>
  <si>
    <t>933990116</t>
  </si>
  <si>
    <t>demontáž stávajícího připojení kotlů</t>
  </si>
  <si>
    <t>2*2</t>
  </si>
  <si>
    <t>13</t>
  </si>
  <si>
    <t>723181024</t>
  </si>
  <si>
    <t>Potrubí z měděných trubek tvrdých, spojovaných lisováním Ø 28/1,5</t>
  </si>
  <si>
    <t>877484226</t>
  </si>
  <si>
    <t>pro oba kotle</t>
  </si>
  <si>
    <t>2+2</t>
  </si>
  <si>
    <t>14</t>
  </si>
  <si>
    <t>723190253</t>
  </si>
  <si>
    <t xml:space="preserve">Přípojky plynovodní ke strojům a zařízením z trubek  vyvedení a upevnění plynovodních výpustek na potrubí DN 25</t>
  </si>
  <si>
    <t>kus</t>
  </si>
  <si>
    <t>-736155553</t>
  </si>
  <si>
    <t>723220214</t>
  </si>
  <si>
    <t>Armatury s jedním závitem přechodová šroubení vnitřní závit G 1" F x D 32</t>
  </si>
  <si>
    <t>-263409727</t>
  </si>
  <si>
    <t>propojení se stávajícím plynovodem</t>
  </si>
  <si>
    <t>723230104</t>
  </si>
  <si>
    <t>Armatury se dvěma závity s protipožární armaturou PN 5 kulové uzávěry přímé závity vnitřní G 1" FF</t>
  </si>
  <si>
    <t>-1697608481</t>
  </si>
  <si>
    <t>pro každý kotel</t>
  </si>
  <si>
    <t>17</t>
  </si>
  <si>
    <t>998723101</t>
  </si>
  <si>
    <t xml:space="preserve">Přesun hmot pro vnitřní plynovod  stanovený z hmotnosti přesunovaného materiálu vodorovná dopravní vzdálenost do 50 m v objektech výšky do 6 m</t>
  </si>
  <si>
    <t>1268629147</t>
  </si>
  <si>
    <t>731</t>
  </si>
  <si>
    <t>Ústřední vytápění - kotelny</t>
  </si>
  <si>
    <t>18</t>
  </si>
  <si>
    <t>731200823</t>
  </si>
  <si>
    <t xml:space="preserve">Demontáž kotlů ocelových  na kapalná nebo plynná paliva, o výkonu do 25 kW</t>
  </si>
  <si>
    <t>436493032</t>
  </si>
  <si>
    <t>stávající vadný Destila Ocelot 2x</t>
  </si>
  <si>
    <t>19</t>
  </si>
  <si>
    <t>731244004</t>
  </si>
  <si>
    <t>Kotle ocelové teplovodní plynové závěsné kondenzační pro vytápění 2,65-24,9 kW</t>
  </si>
  <si>
    <t>-357567483</t>
  </si>
  <si>
    <t>2 kotle - náhrada vadných kotlů Destila Ocelot 2 x 25 kW</t>
  </si>
  <si>
    <t>20</t>
  </si>
  <si>
    <t>731391811</t>
  </si>
  <si>
    <t xml:space="preserve">Vypuštění vody z kotlů do kanalizace  samospádem o výhřevné ploše kotlů do 5 m2</t>
  </si>
  <si>
    <t>-139973269</t>
  </si>
  <si>
    <t>731810411</t>
  </si>
  <si>
    <t>Nucené odtahy spalin od kondenzačních kotlů odděleným potrubím (dvoutrubkový systém) vedeným vodorovně vnější stěnou odvod spalin, průměru 80 mm</t>
  </si>
  <si>
    <t>1442118271</t>
  </si>
  <si>
    <t>22</t>
  </si>
  <si>
    <t>-1363041920</t>
  </si>
  <si>
    <t>23</t>
  </si>
  <si>
    <t>998731101</t>
  </si>
  <si>
    <t xml:space="preserve">Přesun hmot pro kotelny  stanovený z hmotnosti přesunovaného materiálu vodorovná dopravní vzdálenost do 50 m v objektech výšky do 6 m</t>
  </si>
  <si>
    <t>-186679980</t>
  </si>
  <si>
    <t>732</t>
  </si>
  <si>
    <t>Ústřední vytápění - strojovny</t>
  </si>
  <si>
    <t>24</t>
  </si>
  <si>
    <t>732110811</t>
  </si>
  <si>
    <t xml:space="preserve">Demontáž těles rozdělovačů a sběračů  do DN 100</t>
  </si>
  <si>
    <t>-830433562</t>
  </si>
  <si>
    <t>stávající rozdělovač + sběrač</t>
  </si>
  <si>
    <t>2+1</t>
  </si>
  <si>
    <t>25</t>
  </si>
  <si>
    <t>732320812</t>
  </si>
  <si>
    <t xml:space="preserve">Demontáž nádrží beztlakých nebo tlakových  odpojení od rozvodů potrubí nádrže o obsahu do 100 l</t>
  </si>
  <si>
    <t>-1632487144</t>
  </si>
  <si>
    <t>stávající expanzomat</t>
  </si>
  <si>
    <t>26</t>
  </si>
  <si>
    <t>732331103</t>
  </si>
  <si>
    <t>Nádoby expanzní tlakové pro solární, topné a chladicí soustavy s membránou bez pojistného ventilu se závitovým připojením PN 1,0 o objemu 18 l</t>
  </si>
  <si>
    <t>-1839383517</t>
  </si>
  <si>
    <t>1 x pro větev II.NP</t>
  </si>
  <si>
    <t>27</t>
  </si>
  <si>
    <t>732331117</t>
  </si>
  <si>
    <t>Nádoby expanzní tlakové pro solární, topné a chladicí soustavy s membránou bez pojistného ventilu se závitovým připojením PN 1,0 o objemu 35 l</t>
  </si>
  <si>
    <t>1627054730</t>
  </si>
  <si>
    <t>1 x pro větev VZT + hala a soc. zař.</t>
  </si>
  <si>
    <t>28</t>
  </si>
  <si>
    <t>732331777</t>
  </si>
  <si>
    <t>Nádoby expanzní tlakové příslušenství k expanzním nádobám bezpečnostní uzávěr k měření tlaku G 3/4</t>
  </si>
  <si>
    <t>1122324112</t>
  </si>
  <si>
    <t xml:space="preserve"> pro obě expanzní nádoby</t>
  </si>
  <si>
    <t>29</t>
  </si>
  <si>
    <t>732420811</t>
  </si>
  <si>
    <t xml:space="preserve">Demontáž čerpadel  oběhových spirálních (do potrubí) DN 25</t>
  </si>
  <si>
    <t>-1396285193</t>
  </si>
  <si>
    <t>kotlové okruhy + rozdělovač</t>
  </si>
  <si>
    <t>2+3</t>
  </si>
  <si>
    <t>30</t>
  </si>
  <si>
    <t>-977091365</t>
  </si>
  <si>
    <t>31</t>
  </si>
  <si>
    <t>998732101</t>
  </si>
  <si>
    <t xml:space="preserve">Přesun hmot pro strojovny  stanovený z hmotnosti přesunovaného materiálu vodorovná dopravní vzdálenost do 50 m v objektech výšky do 6 m</t>
  </si>
  <si>
    <t>-961311188</t>
  </si>
  <si>
    <t>733</t>
  </si>
  <si>
    <t>Ústřední vytápění - rozvodné potrubí</t>
  </si>
  <si>
    <t>32</t>
  </si>
  <si>
    <t>733120819</t>
  </si>
  <si>
    <t xml:space="preserve">Demontáž potrubí z trubek ocelových hladkých  Ø přes 38 do 60,3</t>
  </si>
  <si>
    <t>1916899520</t>
  </si>
  <si>
    <t>stávající rozvody v kotelně</t>
  </si>
  <si>
    <t>40</t>
  </si>
  <si>
    <t>33</t>
  </si>
  <si>
    <t>733191905</t>
  </si>
  <si>
    <t xml:space="preserve">Opravy rozvodů potrubí z trubek ocelových  závitových normálních i zesílených montáž DN 25</t>
  </si>
  <si>
    <t>-721692567</t>
  </si>
  <si>
    <t>přepojení větev hala a soc.zař.</t>
  </si>
  <si>
    <t>34</t>
  </si>
  <si>
    <t>M</t>
  </si>
  <si>
    <t>19761103</t>
  </si>
  <si>
    <t>kus přechodový mosazný lisovací spoj pro rozvod vody a topení d 32 x R1"</t>
  </si>
  <si>
    <t>863373781</t>
  </si>
  <si>
    <t>35</t>
  </si>
  <si>
    <t>733191906</t>
  </si>
  <si>
    <t xml:space="preserve">Opravy rozvodů potrubí z trubek ocelových  závitových normálních i zesílených montáž DN 32</t>
  </si>
  <si>
    <t>-1643119377</t>
  </si>
  <si>
    <t>větve Dílny+šatna II.NP a Hala VZT</t>
  </si>
  <si>
    <t>36</t>
  </si>
  <si>
    <t>19761104</t>
  </si>
  <si>
    <t>kus přechodový mosazný lisovací spoj pro rozvod vody a topení d 40 x R5/4"</t>
  </si>
  <si>
    <t>533650596</t>
  </si>
  <si>
    <t>37</t>
  </si>
  <si>
    <t>733193810</t>
  </si>
  <si>
    <t xml:space="preserve">Demontáž příslušenství potrubí  rozřezání konzol, podpěr a výložníků pro potrubí z úhelníků L do 50x50x5 mm</t>
  </si>
  <si>
    <t>1617096617</t>
  </si>
  <si>
    <t>stávající rozvod v kotelně</t>
  </si>
  <si>
    <t>38</t>
  </si>
  <si>
    <t>733223304</t>
  </si>
  <si>
    <t>Potrubí z trubek měděných tvrdých spojovaných lisováním PN 16, T= +110°C Ø 28/1,5</t>
  </si>
  <si>
    <t>-1270589710</t>
  </si>
  <si>
    <t>propojení kotlů se stávajícím systémem</t>
  </si>
  <si>
    <t>39</t>
  </si>
  <si>
    <t>733223305</t>
  </si>
  <si>
    <t>Potrubí z trubek měděných tvrdých spojovaných lisováním PN 16, T= +110°C Ø 35/1,5</t>
  </si>
  <si>
    <t>978666508</t>
  </si>
  <si>
    <t>733224205</t>
  </si>
  <si>
    <t>Potrubí z trubek měděných Příplatek k cenám za potrubí vedené v kotelnách a strojovnách Ø 28/1,5</t>
  </si>
  <si>
    <t>526482094</t>
  </si>
  <si>
    <t>41</t>
  </si>
  <si>
    <t>733224206</t>
  </si>
  <si>
    <t>Potrubí z trubek měděných Příplatek k cenám za potrubí vedené v kotelnách a strojovnách Ø 35/1,5</t>
  </si>
  <si>
    <t>-473629341</t>
  </si>
  <si>
    <t>42</t>
  </si>
  <si>
    <t>733224225</t>
  </si>
  <si>
    <t>Potrubí z trubek měděných Příplatek k cenám za zhotovení přípojky z trubek měděných Ø 28/1,5</t>
  </si>
  <si>
    <t>-8038663</t>
  </si>
  <si>
    <t>43</t>
  </si>
  <si>
    <t>733224226</t>
  </si>
  <si>
    <t>Potrubí z trubek měděných Příplatek k cenám za zhotovení přípojky z trubek měděných Ø 35/1,5</t>
  </si>
  <si>
    <t>-1858560897</t>
  </si>
  <si>
    <t>44</t>
  </si>
  <si>
    <t>733291102</t>
  </si>
  <si>
    <t xml:space="preserve">Zkoušky těsnosti potrubí z trubek měděných  Ø přes 35/1,5 do 64/2,0</t>
  </si>
  <si>
    <t>726668252</t>
  </si>
  <si>
    <t>45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</si>
  <si>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</si>
  <si>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</si>
  <si>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-1605351873</t>
  </si>
  <si>
    <t>46</t>
  </si>
  <si>
    <t>1621898581</t>
  </si>
  <si>
    <t>47</t>
  </si>
  <si>
    <t>998733101</t>
  </si>
  <si>
    <t xml:space="preserve">Přesun hmot pro rozvody potrubí  stanovený z hmotnosti přesunovaného materiálu vodorovná dopravní vzdálenost do 50 m v objektech výšky do 6 m</t>
  </si>
  <si>
    <t>-1076800130</t>
  </si>
  <si>
    <t>734</t>
  </si>
  <si>
    <t>Ústřední vytápění - armatury</t>
  </si>
  <si>
    <t>48</t>
  </si>
  <si>
    <t>734100811</t>
  </si>
  <si>
    <t xml:space="preserve">Demontáž armatur přírubových  se dvěma přírubami do DN 50</t>
  </si>
  <si>
    <t>212841998</t>
  </si>
  <si>
    <t>stávající uzávěry v kotelně</t>
  </si>
  <si>
    <t>49</t>
  </si>
  <si>
    <t>734190814</t>
  </si>
  <si>
    <t xml:space="preserve">Demontáž přírub  rozpojení přírubového spoje do DN 50</t>
  </si>
  <si>
    <t>1642244558</t>
  </si>
  <si>
    <t>rozvody primárního okruhu rozdělovače/sběrače</t>
  </si>
  <si>
    <t>odpojení kotlů - 2 x přívod a zpátečka</t>
  </si>
  <si>
    <t>50</t>
  </si>
  <si>
    <t>734200822</t>
  </si>
  <si>
    <t xml:space="preserve">Demontáž armatur závitových  se dvěma závity přes 1/2 do G 1</t>
  </si>
  <si>
    <t>598751876</t>
  </si>
  <si>
    <t>51</t>
  </si>
  <si>
    <t>734211127</t>
  </si>
  <si>
    <t>Ventily odvzdušňovací závitové automatické se zpětnou klapkou PN 14 do 120°C G 1/2</t>
  </si>
  <si>
    <t>-588992430</t>
  </si>
  <si>
    <t>pro kotelnu - obě větve</t>
  </si>
  <si>
    <t>52</t>
  </si>
  <si>
    <t>734291123</t>
  </si>
  <si>
    <t>Ostatní armatury kohouty plnicí a vypouštěcí PN 10 do 90°C G 1/2</t>
  </si>
  <si>
    <t>394232220</t>
  </si>
  <si>
    <t>pro oba kotle a expanzomat</t>
  </si>
  <si>
    <t>2+2+1</t>
  </si>
  <si>
    <t>53</t>
  </si>
  <si>
    <t>734291274</t>
  </si>
  <si>
    <t>Ostatní armatury filtry závitové PN 30 do 110°C přímé s vnitřními závity a integrovaným magnetem G 1</t>
  </si>
  <si>
    <t>518358364</t>
  </si>
  <si>
    <t>54</t>
  </si>
  <si>
    <t>734292815</t>
  </si>
  <si>
    <t>Ostatní armatury kulové kohouty PN 42 do 185°C plnoprůtokové vnitřní závit těžká řada G 1</t>
  </si>
  <si>
    <t>-2074011204</t>
  </si>
  <si>
    <t>pro nové dopojení stávajících rozvodů</t>
  </si>
  <si>
    <t>55</t>
  </si>
  <si>
    <t>998734101</t>
  </si>
  <si>
    <t xml:space="preserve">Přesun hmot pro armatury  stanovený z hmotnosti přesunovaného materiálu vodorovná dopravní vzdálenost do 50 m v objektech výšky do 6 m</t>
  </si>
  <si>
    <t>-1514647031</t>
  </si>
  <si>
    <t>735</t>
  </si>
  <si>
    <t>Ústřední vytápění - otopná tělesa</t>
  </si>
  <si>
    <t>56</t>
  </si>
  <si>
    <t>735000912</t>
  </si>
  <si>
    <t xml:space="preserve">Regulace otopného systému při opravách  vyregulování dvojregulačních ventilů a kohoutů s termostatickým ovládáním</t>
  </si>
  <si>
    <t>-402192006</t>
  </si>
  <si>
    <t>nastavení regulace po opravě</t>
  </si>
  <si>
    <t>741</t>
  </si>
  <si>
    <t>Elektroinstalace - silnoproud</t>
  </si>
  <si>
    <t>57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</si>
  <si>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</si>
  <si>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</si>
  <si>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56769098</t>
  </si>
  <si>
    <t>58</t>
  </si>
  <si>
    <t>34571480</t>
  </si>
  <si>
    <t>krabice v uzavřeném provedení PP s krytím IP 66 čtvercová 125x125mm</t>
  </si>
  <si>
    <t>1472659026</t>
  </si>
  <si>
    <t>59</t>
  </si>
  <si>
    <t>741122015</t>
  </si>
  <si>
    <t>Montáž kabelů měděných bez ukončení uložených pod omítku plných kulatých (např. CYKY), počtu a průřezu žil 3x1,5 mm2</t>
  </si>
  <si>
    <t>117128712</t>
  </si>
  <si>
    <t>60</t>
  </si>
  <si>
    <t>34111030</t>
  </si>
  <si>
    <t>kabel instalační jádro Cu plné izolace PVC plášť PVC 450/750V (CYKY) 3x1,5mm2</t>
  </si>
  <si>
    <t>-746461143</t>
  </si>
  <si>
    <t>30*1,15 'Přepočtené koeficientem množství</t>
  </si>
  <si>
    <t>61</t>
  </si>
  <si>
    <t>741210001</t>
  </si>
  <si>
    <t>Montáž rozvodnic oceloplechových nebo plastových bez zapojení vodičů běžných, hmotnosti do 20 kg</t>
  </si>
  <si>
    <t>-1430989341</t>
  </si>
  <si>
    <t>62</t>
  </si>
  <si>
    <t>35711000</t>
  </si>
  <si>
    <t>rozvodnice zapuštěná, průhledné dveře, IP41, 12 modulárních jednotek, vč. N/pE</t>
  </si>
  <si>
    <t>517332739</t>
  </si>
  <si>
    <t>63</t>
  </si>
  <si>
    <t>741211837</t>
  </si>
  <si>
    <t>Demontáž rozvodnic kovových, uložených na povrchu, krytí do IPx 4, plochy přes 0,8 m2</t>
  </si>
  <si>
    <t>694298530</t>
  </si>
  <si>
    <t>64</t>
  </si>
  <si>
    <t>741231013</t>
  </si>
  <si>
    <t>Montáž svorkovnic do rozváděčů s popisnými štítky se zapojením vodičů na jedné straně jistících</t>
  </si>
  <si>
    <t>1365074429</t>
  </si>
  <si>
    <t>65</t>
  </si>
  <si>
    <t>1000165546</t>
  </si>
  <si>
    <t>EATON 215658 EVG-3PHAS/12MODUL/HI Propojovací lišta 4x 3pól+pom.kont, In=63A, 10mm2</t>
  </si>
  <si>
    <t>1242795726</t>
  </si>
  <si>
    <t>66</t>
  </si>
  <si>
    <t>741313051</t>
  </si>
  <si>
    <t>Montáž zásuvek domovních se zapojením vodičů šroubové připojení nástěnných do 25 A, provedení 3P + PE</t>
  </si>
  <si>
    <t>2076088084</t>
  </si>
  <si>
    <t>67</t>
  </si>
  <si>
    <t>35811476</t>
  </si>
  <si>
    <t>zásuvka nástěnná 16A - 4pól, řazení 3P+PE IP44, šroubové svorky</t>
  </si>
  <si>
    <t>76917372</t>
  </si>
  <si>
    <t>68</t>
  </si>
  <si>
    <t>741320135</t>
  </si>
  <si>
    <t>Montáž jističů se zapojením vodičů dvoupólových nn do 25 A ve skříni</t>
  </si>
  <si>
    <t>-987568877</t>
  </si>
  <si>
    <t>69</t>
  </si>
  <si>
    <t>35889206</t>
  </si>
  <si>
    <t>chránič proudový 4pólový 25A pracovního proudu 0,03A</t>
  </si>
  <si>
    <t>120423389</t>
  </si>
  <si>
    <t>70</t>
  </si>
  <si>
    <t>-409583428</t>
  </si>
  <si>
    <t>71</t>
  </si>
  <si>
    <t>1030086242</t>
  </si>
  <si>
    <t>ABB 2CSR254001R1105 DS204 AC-B10/0,03</t>
  </si>
  <si>
    <t>-963397050</t>
  </si>
  <si>
    <t>72</t>
  </si>
  <si>
    <t>998741101</t>
  </si>
  <si>
    <t>Přesun hmot pro silnoproud stanovený z hmotnosti přesunovaného materiálu vodorovná dopravní vzdálenost do 50 m v objektech výšky do 6 m</t>
  </si>
  <si>
    <t>-450245447</t>
  </si>
  <si>
    <t>783</t>
  </si>
  <si>
    <t>Dokončovací práce - nátěry</t>
  </si>
  <si>
    <t>73</t>
  </si>
  <si>
    <t>783901453</t>
  </si>
  <si>
    <t>Příprava podkladu betonových podlah před provedením nátěru vysátím</t>
  </si>
  <si>
    <t>2034750006</t>
  </si>
  <si>
    <t>příprava podlahy v kotelně před provedením nátěru</t>
  </si>
  <si>
    <t>74</t>
  </si>
  <si>
    <t>783913151</t>
  </si>
  <si>
    <t>Penetrační nátěr betonových podlah hladkých (z pohledového nebo gletovaného betonu, stěrky apod.) syntetický</t>
  </si>
  <si>
    <t>832358405</t>
  </si>
  <si>
    <t>75</t>
  </si>
  <si>
    <t>783917161</t>
  </si>
  <si>
    <t>Krycí (uzavírací) nátěr betonových podlah dvojnásobný syntetický</t>
  </si>
  <si>
    <t>1673136005</t>
  </si>
  <si>
    <t>HZS</t>
  </si>
  <si>
    <t>Hodinové zúčtovací sazby</t>
  </si>
  <si>
    <t>76</t>
  </si>
  <si>
    <t>HZS1292</t>
  </si>
  <si>
    <t xml:space="preserve">Hodinové zúčtovací sazby profesí HSV  zemní a pomocné práce stavební dělník</t>
  </si>
  <si>
    <t>hod</t>
  </si>
  <si>
    <t>512</t>
  </si>
  <si>
    <t>2098053320</t>
  </si>
  <si>
    <t>Poznámka k položce:_x000d_
drobný materiál v ceně HZS</t>
  </si>
  <si>
    <t>pomocné práce pro potřeby ÚT a elektro</t>
  </si>
  <si>
    <t>77</t>
  </si>
  <si>
    <t>HZS2211</t>
  </si>
  <si>
    <t xml:space="preserve">Hodinové zúčtovací sazby profesí PSV  provádění stavebních instalací instalatér</t>
  </si>
  <si>
    <t>788045367</t>
  </si>
  <si>
    <t>demontáž stávající úpravny topné vody</t>
  </si>
  <si>
    <t>demontáž odvodů spalin</t>
  </si>
  <si>
    <t>montáž úpravny vody pro ÚT</t>
  </si>
  <si>
    <t>zaškolení obsluhy</t>
  </si>
  <si>
    <t>Součet</t>
  </si>
  <si>
    <t>78</t>
  </si>
  <si>
    <t>R-002</t>
  </si>
  <si>
    <t>Změkčovací modul, kapacita 6000l x ˚dH se stěnovou konzolí a filtrem</t>
  </si>
  <si>
    <t>R-položka</t>
  </si>
  <si>
    <t>1723027369</t>
  </si>
  <si>
    <t>79</t>
  </si>
  <si>
    <t>HZS2231</t>
  </si>
  <si>
    <t xml:space="preserve">Hodinové zúčtovací sazby profesí PSV  provádění stavebních instalací elektrikář</t>
  </si>
  <si>
    <t>23640562</t>
  </si>
  <si>
    <t>demontáž stávajícího zařízeí MaR</t>
  </si>
  <si>
    <t>demontáž stávajícího rozvodu elektro</t>
  </si>
  <si>
    <t>montáž nového systému MaR (ekvitermní čdla kotlů, včetně propojení a kontroly funkčnosti)</t>
  </si>
  <si>
    <t>připojení obou kotlů na rozvod EE</t>
  </si>
  <si>
    <t>elektrické pospojování kotlů a rozvodů plynu a ÚT</t>
  </si>
  <si>
    <t>80</t>
  </si>
  <si>
    <t>R-001</t>
  </si>
  <si>
    <t>Kompletní sestava - ekvitermní regulace (MaR)</t>
  </si>
  <si>
    <t>-442831391</t>
  </si>
  <si>
    <t>81</t>
  </si>
  <si>
    <t>HZS4212</t>
  </si>
  <si>
    <t xml:space="preserve">Hodinové zúčtovací sazby ostatních profesí  revizní a kontrolní činnost revizní technik specialista</t>
  </si>
  <si>
    <t>-1687176142</t>
  </si>
  <si>
    <t>veškeré kontroly, zkoušky a revize nutné pro spuštění</t>
  </si>
  <si>
    <t>obou nově připojených kondenzačních kotlů,</t>
  </si>
  <si>
    <t>včetně vyhotovení zpráv a posudků</t>
  </si>
  <si>
    <t>2*14</t>
  </si>
  <si>
    <t>02 - vložkování komínů</t>
  </si>
  <si>
    <t>945421110</t>
  </si>
  <si>
    <t xml:space="preserve">Hydraulická zvedací plošina včetně obsluhy  instalovaná na automobilovém podvozku, výšky zdvihu do 18 m</t>
  </si>
  <si>
    <t>-1080057437</t>
  </si>
  <si>
    <t>předpoklad 1 den, včetně dopravy</t>
  </si>
  <si>
    <t>731810302</t>
  </si>
  <si>
    <t>Nucené odtahy spalin od kondenzačních kotlů soustředným potrubím vedeným vodorovně ke komínové šachtě, průměru 80/125 mm</t>
  </si>
  <si>
    <t>-32752464</t>
  </si>
  <si>
    <t>pro dva kotle - 2 x samostatný průduch</t>
  </si>
  <si>
    <t>731810322</t>
  </si>
  <si>
    <t>Nucené odtahy spalin od kondenzačních kotlů soustředným potrubím vedeným svisle plochou střechou, průměru 80/125 mm</t>
  </si>
  <si>
    <t>-270273714</t>
  </si>
  <si>
    <t>731810342</t>
  </si>
  <si>
    <t>Nucené odtahy spalin od kondenzačních kotlů prodloužení soustředného potrubí, průměru 80/125 mm</t>
  </si>
  <si>
    <t>565993892</t>
  </si>
  <si>
    <t>2*11</t>
  </si>
  <si>
    <t>998731102</t>
  </si>
  <si>
    <t xml:space="preserve">Přesun hmot pro kotelny  stanovený z hmotnosti přesunovaného materiálu vodorovná dopravní vzdálenost do 50 m v objektech výšky přes 6 do 12 m</t>
  </si>
  <si>
    <t>-320846298</t>
  </si>
  <si>
    <t>998731181</t>
  </si>
  <si>
    <t xml:space="preserve">Přesun hmot pro kotelny  stanovený z hmotnosti přesunovaného materiálu Příplatek k cenám za přesun prováděný bez použití mechanizace pro jakoukoliv výšku objektu</t>
  </si>
  <si>
    <t>1918036869</t>
  </si>
  <si>
    <t>HZS1301</t>
  </si>
  <si>
    <t xml:space="preserve">Hodinové zúčtovací sazby profesí HSV  provádění konstrukcí zedník</t>
  </si>
  <si>
    <t>1004618889</t>
  </si>
  <si>
    <t>zednické práce pro potřeby úpravy obou komínových těles</t>
  </si>
  <si>
    <t>2*8</t>
  </si>
  <si>
    <t>59816103</t>
  </si>
  <si>
    <t>malta kamnářská zrnitost 0/2</t>
  </si>
  <si>
    <t>kg</t>
  </si>
  <si>
    <t>726176522</t>
  </si>
  <si>
    <t>2*10</t>
  </si>
  <si>
    <t>59816106</t>
  </si>
  <si>
    <t>omítka kamnářská bílá zrnitost 0/0,5</t>
  </si>
  <si>
    <t>-169322788</t>
  </si>
  <si>
    <t>351148685</t>
  </si>
  <si>
    <t>vyhotovení revize obou komínů - kompletní náklady</t>
  </si>
  <si>
    <t>2*5</t>
  </si>
  <si>
    <t>HZS4232</t>
  </si>
  <si>
    <t xml:space="preserve">Hodinové zúčtovací sazby ostatních profesí  revizní a kontrolní činnost technik odborný</t>
  </si>
  <si>
    <t>921767938</t>
  </si>
  <si>
    <t>dopojení odtahů spalin na kotle</t>
  </si>
  <si>
    <t>dopojení kondenzační jímky odtahu spalin</t>
  </si>
  <si>
    <t>2*2,5</t>
  </si>
  <si>
    <t>48477132</t>
  </si>
  <si>
    <t>odtah spalin kotle turbo, systém koaxiální D 80/125mm vsuvka s odvodem kondenzátu vertikální D 80/125mm</t>
  </si>
  <si>
    <t>CS ÚRS 2022 01</t>
  </si>
  <si>
    <t>-496300783</t>
  </si>
  <si>
    <t>pro oba komíny</t>
  </si>
  <si>
    <t>03 - VRN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</si>
  <si>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</si>
  <si>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</si>
  <si>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</si>
  <si>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</si>
  <si>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</si>
  <si>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</si>
  <si>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</si>
  <si>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</si>
  <si>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</si>
  <si>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</si>
  <si>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</si>
  <si>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470913607</t>
  </si>
  <si>
    <t>schéma zapojení kotelny - komplet</t>
  </si>
  <si>
    <t>VRN6</t>
  </si>
  <si>
    <t>Územní vlivy</t>
  </si>
  <si>
    <t>063303000</t>
  </si>
  <si>
    <t>Práce ve výškách, v hloubkách</t>
  </si>
  <si>
    <t>1535132212</t>
  </si>
  <si>
    <t>práce z plošiny - vložkování komínů</t>
  </si>
  <si>
    <t>VRN7</t>
  </si>
  <si>
    <t>Provozní vlivy</t>
  </si>
  <si>
    <t>071103000</t>
  </si>
  <si>
    <t>Provoz investora</t>
  </si>
  <si>
    <t>1908189085</t>
  </si>
  <si>
    <t>práce za provozu v topné sezoně</t>
  </si>
  <si>
    <t>minimální omezení tepelného komfortu</t>
  </si>
  <si>
    <t>VRN9</t>
  </si>
  <si>
    <t>Ostatní náklady</t>
  </si>
  <si>
    <t>092103001</t>
  </si>
  <si>
    <t>Náklady na zkušební provoz</t>
  </si>
  <si>
    <t>-390072184</t>
  </si>
  <si>
    <t>topná zkouška 36 hodin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</si>
</sst>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2023/044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OTV Křenovice - výměna plynových kotlů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16. 10. 2023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výměna vadných kotlů'!J30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výměna vadných kotlů'!P131</f>
        <v>0</v>
      </c>
      <c r="AV95" s="128">
        <f>'01 - výměna vadných kotlů'!J33</f>
        <v>0</v>
      </c>
      <c r="AW95" s="128">
        <f>'01 - výměna vadných kotlů'!J34</f>
        <v>0</v>
      </c>
      <c r="AX95" s="128">
        <f>'01 - výměna vadných kotlů'!J35</f>
        <v>0</v>
      </c>
      <c r="AY95" s="128">
        <f>'01 - výměna vadných kotlů'!J36</f>
        <v>0</v>
      </c>
      <c r="AZ95" s="128">
        <f>'01 - výměna vadných kotlů'!F33</f>
        <v>0</v>
      </c>
      <c r="BA95" s="128">
        <f>'01 - výměna vadných kotlů'!F34</f>
        <v>0</v>
      </c>
      <c r="BB95" s="128">
        <f>'01 - výměna vadných kotlů'!F35</f>
        <v>0</v>
      </c>
      <c r="BC95" s="128">
        <f>'01 - výměna vadných kotlů'!F36</f>
        <v>0</v>
      </c>
      <c r="BD95" s="130">
        <f>'01 - výměna vadných kotlů'!F37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vložkování komínů'!J30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'02 - vložkování komínů'!P121</f>
        <v>0</v>
      </c>
      <c r="AV96" s="128">
        <f>'02 - vložkování komínů'!J33</f>
        <v>0</v>
      </c>
      <c r="AW96" s="128">
        <f>'02 - vložkování komínů'!J34</f>
        <v>0</v>
      </c>
      <c r="AX96" s="128">
        <f>'02 - vložkování komínů'!J35</f>
        <v>0</v>
      </c>
      <c r="AY96" s="128">
        <f>'02 - vložkování komínů'!J36</f>
        <v>0</v>
      </c>
      <c r="AZ96" s="128">
        <f>'02 - vložkování komínů'!F33</f>
        <v>0</v>
      </c>
      <c r="BA96" s="128">
        <f>'02 - vložkování komínů'!F34</f>
        <v>0</v>
      </c>
      <c r="BB96" s="128">
        <f>'02 - vložkování komínů'!F35</f>
        <v>0</v>
      </c>
      <c r="BC96" s="128">
        <f>'02 - vložkování komínů'!F36</f>
        <v>0</v>
      </c>
      <c r="BD96" s="130">
        <f>'02 - vložkování komínů'!F37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VRN'!J30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32">
        <v>0</v>
      </c>
      <c r="AT97" s="133">
        <f>ROUND(SUM(AV97:AW97),2)</f>
        <v>0</v>
      </c>
      <c r="AU97" s="134">
        <f>'03 - VRN'!P121</f>
        <v>0</v>
      </c>
      <c r="AV97" s="133">
        <f>'03 - VRN'!J33</f>
        <v>0</v>
      </c>
      <c r="AW97" s="133">
        <f>'03 - VRN'!J34</f>
        <v>0</v>
      </c>
      <c r="AX97" s="133">
        <f>'03 - VRN'!J35</f>
        <v>0</v>
      </c>
      <c r="AY97" s="133">
        <f>'03 - VRN'!J36</f>
        <v>0</v>
      </c>
      <c r="AZ97" s="133">
        <f>'03 - VRN'!F33</f>
        <v>0</v>
      </c>
      <c r="BA97" s="133">
        <f>'03 - VRN'!F34</f>
        <v>0</v>
      </c>
      <c r="BB97" s="133">
        <f>'03 - VRN'!F35</f>
        <v>0</v>
      </c>
      <c r="BC97" s="133">
        <f>'03 - VRN'!F36</f>
        <v>0</v>
      </c>
      <c r="BD97" s="135">
        <f>'03 - VRN'!F37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FnGsuvcnanqTKgF7MzNymGZX8B+iJBlMvobQfQEl8d30cAQF4E3yk2Lmq6K2Abh7za9FaM1paJGKNVrcvXFXbg==" hashValue="RzfslQo/03UG17qvwBfp8LfGrabc7vwy/fzstIL/l6ElQkAsA9F7jjtre8DmlMtytkEbg6v5UfQxQkGJH4nSL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výměna vadných kotlů'!C2" display="/"/>
    <hyperlink ref="A96" location="'02 - vložkování komínů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OTV Křenovice - výměna plynových kotlů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ROUND((SUM(BE131:BE336)),  2)</f>
        <v>0</v>
      </c>
      <c r="G33" s="38"/>
      <c r="H33" s="38"/>
      <c r="I33" s="155">
        <v>0.20999999999999999</v>
      </c>
      <c r="J33" s="154">
        <f>ROUND(((SUM(BE131:BE336))*I33),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ROUND((SUM(BF131:BF336)),  2)</f>
        <v>0</v>
      </c>
      <c r="G34" s="38"/>
      <c r="H34" s="38"/>
      <c r="I34" s="155">
        <v>0.14999999999999999</v>
      </c>
      <c r="J34" s="154">
        <f>ROUND(((SUM(BF131:BF336))*I34),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ROUND((SUM(BG131:BG336)),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ROUND((SUM(BH131:BH336)),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ROUND((SUM(BI131:BI336)),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OTV Křenovice - výměna plynových kotlů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výměna vadných kotlů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J132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J133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J156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J163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103</v>
      </c>
      <c r="E102" s="182"/>
      <c r="F102" s="182"/>
      <c r="G102" s="182"/>
      <c r="H102" s="182"/>
      <c r="I102" s="182"/>
      <c r="J102" s="183">
        <f>J165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J166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105</v>
      </c>
      <c r="E104" s="188"/>
      <c r="F104" s="188"/>
      <c r="G104" s="188"/>
      <c r="H104" s="188"/>
      <c r="I104" s="188"/>
      <c r="J104" s="189">
        <f>J183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106</v>
      </c>
      <c r="E105" s="188"/>
      <c r="F105" s="188"/>
      <c r="G105" s="188"/>
      <c r="H105" s="188"/>
      <c r="I105" s="188"/>
      <c r="J105" s="189">
        <f>J196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107</v>
      </c>
      <c r="E106" s="188"/>
      <c r="F106" s="188"/>
      <c r="G106" s="188"/>
      <c r="H106" s="188"/>
      <c r="I106" s="188"/>
      <c r="J106" s="189">
        <f>J217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108</v>
      </c>
      <c r="E107" s="188"/>
      <c r="F107" s="188"/>
      <c r="G107" s="188"/>
      <c r="H107" s="188"/>
      <c r="I107" s="188"/>
      <c r="J107" s="189">
        <f>J246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109</v>
      </c>
      <c r="E108" s="188"/>
      <c r="F108" s="188"/>
      <c r="G108" s="188"/>
      <c r="H108" s="188"/>
      <c r="I108" s="188"/>
      <c r="J108" s="189">
        <f>J271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110</v>
      </c>
      <c r="E109" s="188"/>
      <c r="F109" s="188"/>
      <c r="G109" s="188"/>
      <c r="H109" s="188"/>
      <c r="I109" s="188"/>
      <c r="J109" s="189">
        <f>J275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111</v>
      </c>
      <c r="E110" s="188"/>
      <c r="F110" s="188"/>
      <c r="G110" s="188"/>
      <c r="H110" s="188"/>
      <c r="I110" s="188"/>
      <c r="J110" s="189">
        <f>J293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9"/>
      <c r="C111" s="180"/>
      <c r="D111" s="181" t="s">
        <v>112</v>
      </c>
      <c r="E111" s="182"/>
      <c r="F111" s="182"/>
      <c r="G111" s="182"/>
      <c r="H111" s="182"/>
      <c r="I111" s="182"/>
      <c r="J111" s="183">
        <f>J299</f>
        <v>0</v>
      </c>
      <c r="K111" s="180"/>
      <c r="L111" s="18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113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74" t="str">
        <f>E7</f>
        <v>OTV Křenovice - výměna plynových kotlů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91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01 - výměna vadných kotlů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16. 10. 2023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 xml:space="preserve"> </v>
      </c>
      <c r="G127" s="40"/>
      <c r="H127" s="40"/>
      <c r="I127" s="32" t="s">
        <v>29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IF(E18="","",E18)</f>
        <v>Vyplň údaj</v>
      </c>
      <c r="G128" s="40"/>
      <c r="H128" s="40"/>
      <c r="I128" s="32" t="s">
        <v>31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1"/>
      <c r="B130" s="192"/>
      <c r="C130" s="193" t="s">
        <v>114</v>
      </c>
      <c r="D130" s="194" t="s">
        <v>58</v>
      </c>
      <c r="E130" s="194" t="s">
        <v>54</v>
      </c>
      <c r="F130" s="194" t="s">
        <v>55</v>
      </c>
      <c r="G130" s="194" t="s">
        <v>115</v>
      </c>
      <c r="H130" s="194" t="s">
        <v>116</v>
      </c>
      <c r="I130" s="194" t="s">
        <v>117</v>
      </c>
      <c r="J130" s="194" t="s">
        <v>95</v>
      </c>
      <c r="K130" s="195" t="s">
        <v>118</v>
      </c>
      <c r="L130" s="196"/>
      <c r="M130" s="100" t="s">
        <v>1</v>
      </c>
      <c r="N130" s="101" t="s">
        <v>37</v>
      </c>
      <c r="O130" s="101" t="s">
        <v>119</v>
      </c>
      <c r="P130" s="101" t="s">
        <v>120</v>
      </c>
      <c r="Q130" s="101" t="s">
        <v>121</v>
      </c>
      <c r="R130" s="101" t="s">
        <v>122</v>
      </c>
      <c r="S130" s="101" t="s">
        <v>123</v>
      </c>
      <c r="T130" s="102" t="s">
        <v>124</v>
      </c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</row>
    <row r="131" s="2" customFormat="1" ht="22.8" customHeight="1">
      <c r="A131" s="38"/>
      <c r="B131" s="39"/>
      <c r="C131" s="107" t="s">
        <v>125</v>
      </c>
      <c r="D131" s="40"/>
      <c r="E131" s="40"/>
      <c r="F131" s="40"/>
      <c r="G131" s="40"/>
      <c r="H131" s="40"/>
      <c r="I131" s="40"/>
      <c r="J131" s="197">
        <f>BK131</f>
        <v>0</v>
      </c>
      <c r="K131" s="40"/>
      <c r="L131" s="44"/>
      <c r="M131" s="103"/>
      <c r="N131" s="198"/>
      <c r="O131" s="104"/>
      <c r="P131" s="199">
        <f>P132+P165+P299</f>
        <v>0</v>
      </c>
      <c r="Q131" s="104"/>
      <c r="R131" s="199">
        <f>R132+R165+R299</f>
        <v>0.68366712939999996</v>
      </c>
      <c r="S131" s="104"/>
      <c r="T131" s="200">
        <f>T132+T165+T299</f>
        <v>1.7276199999999999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72</v>
      </c>
      <c r="AU131" s="17" t="s">
        <v>97</v>
      </c>
      <c r="BK131" s="201">
        <f>BK132+BK165+BK299</f>
        <v>0</v>
      </c>
    </row>
    <row r="132" s="12" customFormat="1" ht="25.92" customHeight="1">
      <c r="A132" s="12"/>
      <c r="B132" s="202"/>
      <c r="C132" s="203"/>
      <c r="D132" s="204" t="s">
        <v>72</v>
      </c>
      <c r="E132" s="205" t="s">
        <v>126</v>
      </c>
      <c r="F132" s="205" t="s">
        <v>127</v>
      </c>
      <c r="G132" s="203"/>
      <c r="H132" s="203"/>
      <c r="I132" s="206"/>
      <c r="J132" s="207">
        <f>BK132</f>
        <v>0</v>
      </c>
      <c r="K132" s="203"/>
      <c r="L132" s="208"/>
      <c r="M132" s="209"/>
      <c r="N132" s="210"/>
      <c r="O132" s="210"/>
      <c r="P132" s="211">
        <f>P133+P140+P156+P163</f>
        <v>0</v>
      </c>
      <c r="Q132" s="210"/>
      <c r="R132" s="211">
        <f>R133+R140+R156+R163</f>
        <v>0.48654669</v>
      </c>
      <c r="S132" s="210"/>
      <c r="T132" s="212">
        <f>T133+T140+T156+T163</f>
        <v>0.63919999999999999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81</v>
      </c>
      <c r="AT132" s="214" t="s">
        <v>72</v>
      </c>
      <c r="AU132" s="214" t="s">
        <v>73</v>
      </c>
      <c r="AY132" s="213" t="s">
        <v>128</v>
      </c>
      <c r="BK132" s="215">
        <f>BK133+BK140+BK156+BK163</f>
        <v>0</v>
      </c>
    </row>
    <row r="133" s="12" customFormat="1" ht="22.8" customHeight="1">
      <c r="A133" s="12"/>
      <c r="B133" s="202"/>
      <c r="C133" s="203"/>
      <c r="D133" s="204" t="s">
        <v>72</v>
      </c>
      <c r="E133" s="216" t="s">
        <v>129</v>
      </c>
      <c r="F133" s="216" t="s">
        <v>130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SUM(P134:P139)</f>
        <v>0</v>
      </c>
      <c r="Q133" s="210"/>
      <c r="R133" s="211">
        <f>SUM(R134:R139)</f>
        <v>0.19060368999999999</v>
      </c>
      <c r="S133" s="210"/>
      <c r="T133" s="212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81</v>
      </c>
      <c r="AT133" s="214" t="s">
        <v>72</v>
      </c>
      <c r="AU133" s="214" t="s">
        <v>81</v>
      </c>
      <c r="AY133" s="213" t="s">
        <v>128</v>
      </c>
      <c r="BK133" s="215">
        <f>SUM(BK134:BK139)</f>
        <v>0</v>
      </c>
    </row>
    <row r="134" s="2" customFormat="1" ht="37.8" customHeight="1">
      <c r="A134" s="38"/>
      <c r="B134" s="39"/>
      <c r="C134" s="218" t="s">
        <v>81</v>
      </c>
      <c r="D134" s="218" t="s">
        <v>131</v>
      </c>
      <c r="E134" s="219" t="s">
        <v>132</v>
      </c>
      <c r="F134" s="220" t="s">
        <v>133</v>
      </c>
      <c r="G134" s="221" t="s">
        <v>134</v>
      </c>
      <c r="H134" s="222">
        <v>0.059999999999999998</v>
      </c>
      <c r="I134" s="223"/>
      <c r="J134" s="224">
        <f>ROUND(I134*H134,2)</f>
        <v>0</v>
      </c>
      <c r="K134" s="220" t="s">
        <v>135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2.3010199999999998</v>
      </c>
      <c r="R134" s="227">
        <f>Q134*H134</f>
        <v>0.1380612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136</v>
      </c>
      <c r="AT134" s="229" t="s">
        <v>131</v>
      </c>
      <c r="AU134" s="229" t="s">
        <v>83</v>
      </c>
      <c r="AY134" s="17" t="s">
        <v>128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136</v>
      </c>
      <c r="BM134" s="229" t="s">
        <v>137</v>
      </c>
    </row>
    <row r="135" s="13" customFormat="1">
      <c r="A135" s="13"/>
      <c r="B135" s="231"/>
      <c r="C135" s="232"/>
      <c r="D135" s="233" t="s">
        <v>138</v>
      </c>
      <c r="E135" s="234" t="s">
        <v>1</v>
      </c>
      <c r="F135" s="235" t="s">
        <v>139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138</v>
      </c>
      <c r="AU135" s="241" t="s">
        <v>83</v>
      </c>
      <c r="AV135" s="13" t="s">
        <v>81</v>
      </c>
      <c r="AW135" s="13" t="s">
        <v>30</v>
      </c>
      <c r="AX135" s="13" t="s">
        <v>73</v>
      </c>
      <c r="AY135" s="241" t="s">
        <v>128</v>
      </c>
    </row>
    <row r="136" s="14" customFormat="1">
      <c r="A136" s="14"/>
      <c r="B136" s="242"/>
      <c r="C136" s="243"/>
      <c r="D136" s="233" t="s">
        <v>138</v>
      </c>
      <c r="E136" s="244" t="s">
        <v>1</v>
      </c>
      <c r="F136" s="245" t="s">
        <v>140</v>
      </c>
      <c r="G136" s="243"/>
      <c r="H136" s="246">
        <v>0.059999999999999998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138</v>
      </c>
      <c r="AU136" s="252" t="s">
        <v>83</v>
      </c>
      <c r="AV136" s="14" t="s">
        <v>83</v>
      </c>
      <c r="AW136" s="14" t="s">
        <v>30</v>
      </c>
      <c r="AX136" s="14" t="s">
        <v>81</v>
      </c>
      <c r="AY136" s="252" t="s">
        <v>128</v>
      </c>
    </row>
    <row r="137" s="2" customFormat="1" ht="21.75" customHeight="1">
      <c r="A137" s="38"/>
      <c r="B137" s="39"/>
      <c r="C137" s="218" t="s">
        <v>83</v>
      </c>
      <c r="D137" s="218" t="s">
        <v>131</v>
      </c>
      <c r="E137" s="219" t="s">
        <v>141</v>
      </c>
      <c r="F137" s="220" t="s">
        <v>142</v>
      </c>
      <c r="G137" s="221" t="s">
        <v>143</v>
      </c>
      <c r="H137" s="222">
        <v>25.882999999999999</v>
      </c>
      <c r="I137" s="223"/>
      <c r="J137" s="224">
        <f>ROUND(I137*H137,2)</f>
        <v>0</v>
      </c>
      <c r="K137" s="220" t="s">
        <v>135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0.0020300000000000001</v>
      </c>
      <c r="R137" s="227">
        <f>Q137*H137</f>
        <v>0.052542490000000004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136</v>
      </c>
      <c r="AT137" s="229" t="s">
        <v>131</v>
      </c>
      <c r="AU137" s="229" t="s">
        <v>83</v>
      </c>
      <c r="AY137" s="17" t="s">
        <v>128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136</v>
      </c>
      <c r="BM137" s="229" t="s">
        <v>144</v>
      </c>
    </row>
    <row r="138" s="13" customFormat="1">
      <c r="A138" s="13"/>
      <c r="B138" s="231"/>
      <c r="C138" s="232"/>
      <c r="D138" s="233" t="s">
        <v>138</v>
      </c>
      <c r="E138" s="234" t="s">
        <v>1</v>
      </c>
      <c r="F138" s="235" t="s">
        <v>145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138</v>
      </c>
      <c r="AU138" s="241" t="s">
        <v>83</v>
      </c>
      <c r="AV138" s="13" t="s">
        <v>81</v>
      </c>
      <c r="AW138" s="13" t="s">
        <v>30</v>
      </c>
      <c r="AX138" s="13" t="s">
        <v>73</v>
      </c>
      <c r="AY138" s="241" t="s">
        <v>128</v>
      </c>
    </row>
    <row r="139" s="14" customFormat="1">
      <c r="A139" s="14"/>
      <c r="B139" s="242"/>
      <c r="C139" s="243"/>
      <c r="D139" s="233" t="s">
        <v>138</v>
      </c>
      <c r="E139" s="244" t="s">
        <v>1</v>
      </c>
      <c r="F139" s="245" t="s">
        <v>146</v>
      </c>
      <c r="G139" s="243"/>
      <c r="H139" s="246">
        <v>25.882999999999999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138</v>
      </c>
      <c r="AU139" s="252" t="s">
        <v>83</v>
      </c>
      <c r="AV139" s="14" t="s">
        <v>83</v>
      </c>
      <c r="AW139" s="14" t="s">
        <v>30</v>
      </c>
      <c r="AX139" s="14" t="s">
        <v>81</v>
      </c>
      <c r="AY139" s="252" t="s">
        <v>128</v>
      </c>
    </row>
    <row r="140" s="12" customFormat="1" ht="22.8" customHeight="1">
      <c r="A140" s="12"/>
      <c r="B140" s="202"/>
      <c r="C140" s="203"/>
      <c r="D140" s="204" t="s">
        <v>72</v>
      </c>
      <c r="E140" s="216" t="s">
        <v>147</v>
      </c>
      <c r="F140" s="216" t="s">
        <v>148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SUM(P141:P155)</f>
        <v>0</v>
      </c>
      <c r="Q140" s="210"/>
      <c r="R140" s="211">
        <f>SUM(R141:R155)</f>
        <v>0.29594300000000001</v>
      </c>
      <c r="S140" s="210"/>
      <c r="T140" s="212">
        <f>SUM(T141:T155)</f>
        <v>0.63919999999999999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81</v>
      </c>
      <c r="AT140" s="214" t="s">
        <v>72</v>
      </c>
      <c r="AU140" s="214" t="s">
        <v>81</v>
      </c>
      <c r="AY140" s="213" t="s">
        <v>128</v>
      </c>
      <c r="BK140" s="215">
        <f>SUM(BK141:BK155)</f>
        <v>0</v>
      </c>
    </row>
    <row r="141" s="2" customFormat="1" ht="49.05" customHeight="1">
      <c r="A141" s="38"/>
      <c r="B141" s="39"/>
      <c r="C141" s="218" t="s">
        <v>149</v>
      </c>
      <c r="D141" s="218" t="s">
        <v>131</v>
      </c>
      <c r="E141" s="219" t="s">
        <v>150</v>
      </c>
      <c r="F141" s="220" t="s">
        <v>151</v>
      </c>
      <c r="G141" s="221" t="s">
        <v>152</v>
      </c>
      <c r="H141" s="222">
        <v>2</v>
      </c>
      <c r="I141" s="223"/>
      <c r="J141" s="224">
        <f>ROUND(I141*H141,2)</f>
        <v>0</v>
      </c>
      <c r="K141" s="220" t="s">
        <v>135</v>
      </c>
      <c r="L141" s="44"/>
      <c r="M141" s="225" t="s">
        <v>1</v>
      </c>
      <c r="N141" s="226" t="s">
        <v>38</v>
      </c>
      <c r="O141" s="91"/>
      <c r="P141" s="227">
        <f>O141*H141</f>
        <v>0</v>
      </c>
      <c r="Q141" s="227">
        <v>0.14271100000000001</v>
      </c>
      <c r="R141" s="227">
        <f>Q141*H141</f>
        <v>0.28542200000000001</v>
      </c>
      <c r="S141" s="227">
        <v>0.112</v>
      </c>
      <c r="T141" s="228">
        <f>S141*H141</f>
        <v>0.22400000000000001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136</v>
      </c>
      <c r="AT141" s="229" t="s">
        <v>131</v>
      </c>
      <c r="AU141" s="229" t="s">
        <v>83</v>
      </c>
      <c r="AY141" s="17" t="s">
        <v>128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136</v>
      </c>
      <c r="BM141" s="229" t="s">
        <v>153</v>
      </c>
    </row>
    <row r="142" s="13" customFormat="1">
      <c r="A142" s="13"/>
      <c r="B142" s="231"/>
      <c r="C142" s="232"/>
      <c r="D142" s="233" t="s">
        <v>138</v>
      </c>
      <c r="E142" s="234" t="s">
        <v>1</v>
      </c>
      <c r="F142" s="235" t="s">
        <v>154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138</v>
      </c>
      <c r="AU142" s="241" t="s">
        <v>83</v>
      </c>
      <c r="AV142" s="13" t="s">
        <v>81</v>
      </c>
      <c r="AW142" s="13" t="s">
        <v>30</v>
      </c>
      <c r="AX142" s="13" t="s">
        <v>73</v>
      </c>
      <c r="AY142" s="241" t="s">
        <v>128</v>
      </c>
    </row>
    <row r="143" s="14" customFormat="1">
      <c r="A143" s="14"/>
      <c r="B143" s="242"/>
      <c r="C143" s="243"/>
      <c r="D143" s="233" t="s">
        <v>138</v>
      </c>
      <c r="E143" s="244" t="s">
        <v>1</v>
      </c>
      <c r="F143" s="245" t="s">
        <v>155</v>
      </c>
      <c r="G143" s="243"/>
      <c r="H143" s="246">
        <v>2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138</v>
      </c>
      <c r="AU143" s="252" t="s">
        <v>83</v>
      </c>
      <c r="AV143" s="14" t="s">
        <v>83</v>
      </c>
      <c r="AW143" s="14" t="s">
        <v>30</v>
      </c>
      <c r="AX143" s="14" t="s">
        <v>81</v>
      </c>
      <c r="AY143" s="252" t="s">
        <v>128</v>
      </c>
    </row>
    <row r="144" s="2" customFormat="1" ht="76.35" customHeight="1">
      <c r="A144" s="38"/>
      <c r="B144" s="39"/>
      <c r="C144" s="218" t="s">
        <v>136</v>
      </c>
      <c r="D144" s="218" t="s">
        <v>131</v>
      </c>
      <c r="E144" s="219" t="s">
        <v>156</v>
      </c>
      <c r="F144" s="220" t="s">
        <v>157</v>
      </c>
      <c r="G144" s="221" t="s">
        <v>158</v>
      </c>
      <c r="H144" s="222">
        <v>15</v>
      </c>
      <c r="I144" s="223"/>
      <c r="J144" s="224">
        <f>ROUND(I144*H144,2)</f>
        <v>0</v>
      </c>
      <c r="K144" s="220" t="s">
        <v>135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0.00070140000000000003</v>
      </c>
      <c r="R144" s="227">
        <f>Q144*H144</f>
        <v>0.010521000000000001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136</v>
      </c>
      <c r="AT144" s="229" t="s">
        <v>131</v>
      </c>
      <c r="AU144" s="229" t="s">
        <v>83</v>
      </c>
      <c r="AY144" s="17" t="s">
        <v>128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136</v>
      </c>
      <c r="BM144" s="229" t="s">
        <v>159</v>
      </c>
    </row>
    <row r="145" s="13" customFormat="1">
      <c r="A145" s="13"/>
      <c r="B145" s="231"/>
      <c r="C145" s="232"/>
      <c r="D145" s="233" t="s">
        <v>138</v>
      </c>
      <c r="E145" s="234" t="s">
        <v>1</v>
      </c>
      <c r="F145" s="235" t="s">
        <v>160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138</v>
      </c>
      <c r="AU145" s="241" t="s">
        <v>83</v>
      </c>
      <c r="AV145" s="13" t="s">
        <v>81</v>
      </c>
      <c r="AW145" s="13" t="s">
        <v>30</v>
      </c>
      <c r="AX145" s="13" t="s">
        <v>73</v>
      </c>
      <c r="AY145" s="241" t="s">
        <v>128</v>
      </c>
    </row>
    <row r="146" s="13" customFormat="1">
      <c r="A146" s="13"/>
      <c r="B146" s="231"/>
      <c r="C146" s="232"/>
      <c r="D146" s="233" t="s">
        <v>138</v>
      </c>
      <c r="E146" s="234" t="s">
        <v>1</v>
      </c>
      <c r="F146" s="235" t="s">
        <v>161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138</v>
      </c>
      <c r="AU146" s="241" t="s">
        <v>83</v>
      </c>
      <c r="AV146" s="13" t="s">
        <v>81</v>
      </c>
      <c r="AW146" s="13" t="s">
        <v>30</v>
      </c>
      <c r="AX146" s="13" t="s">
        <v>73</v>
      </c>
      <c r="AY146" s="241" t="s">
        <v>128</v>
      </c>
    </row>
    <row r="147" s="14" customFormat="1">
      <c r="A147" s="14"/>
      <c r="B147" s="242"/>
      <c r="C147" s="243"/>
      <c r="D147" s="233" t="s">
        <v>138</v>
      </c>
      <c r="E147" s="244" t="s">
        <v>1</v>
      </c>
      <c r="F147" s="245" t="s">
        <v>162</v>
      </c>
      <c r="G147" s="243"/>
      <c r="H147" s="246">
        <v>15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138</v>
      </c>
      <c r="AU147" s="252" t="s">
        <v>83</v>
      </c>
      <c r="AV147" s="14" t="s">
        <v>83</v>
      </c>
      <c r="AW147" s="14" t="s">
        <v>30</v>
      </c>
      <c r="AX147" s="14" t="s">
        <v>81</v>
      </c>
      <c r="AY147" s="252" t="s">
        <v>128</v>
      </c>
    </row>
    <row r="148" s="2" customFormat="1" ht="16.5" customHeight="1">
      <c r="A148" s="38"/>
      <c r="B148" s="39"/>
      <c r="C148" s="218" t="s">
        <v>163</v>
      </c>
      <c r="D148" s="218" t="s">
        <v>131</v>
      </c>
      <c r="E148" s="219" t="s">
        <v>164</v>
      </c>
      <c r="F148" s="220" t="s">
        <v>165</v>
      </c>
      <c r="G148" s="221" t="s">
        <v>134</v>
      </c>
      <c r="H148" s="222">
        <v>0.17299999999999999</v>
      </c>
      <c r="I148" s="223"/>
      <c r="J148" s="224">
        <f>ROUND(I148*H148,2)</f>
        <v>0</v>
      </c>
      <c r="K148" s="220" t="s">
        <v>135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2.3999999999999999</v>
      </c>
      <c r="T148" s="228">
        <f>S148*H148</f>
        <v>0.41519999999999996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136</v>
      </c>
      <c r="AT148" s="229" t="s">
        <v>131</v>
      </c>
      <c r="AU148" s="229" t="s">
        <v>83</v>
      </c>
      <c r="AY148" s="17" t="s">
        <v>128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136</v>
      </c>
      <c r="BM148" s="229" t="s">
        <v>166</v>
      </c>
    </row>
    <row r="149" s="13" customFormat="1">
      <c r="A149" s="13"/>
      <c r="B149" s="231"/>
      <c r="C149" s="232"/>
      <c r="D149" s="233" t="s">
        <v>138</v>
      </c>
      <c r="E149" s="234" t="s">
        <v>1</v>
      </c>
      <c r="F149" s="235" t="s">
        <v>167</v>
      </c>
      <c r="G149" s="232"/>
      <c r="H149" s="234" t="s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138</v>
      </c>
      <c r="AU149" s="241" t="s">
        <v>83</v>
      </c>
      <c r="AV149" s="13" t="s">
        <v>81</v>
      </c>
      <c r="AW149" s="13" t="s">
        <v>30</v>
      </c>
      <c r="AX149" s="13" t="s">
        <v>73</v>
      </c>
      <c r="AY149" s="241" t="s">
        <v>128</v>
      </c>
    </row>
    <row r="150" s="14" customFormat="1">
      <c r="A150" s="14"/>
      <c r="B150" s="242"/>
      <c r="C150" s="243"/>
      <c r="D150" s="233" t="s">
        <v>138</v>
      </c>
      <c r="E150" s="244" t="s">
        <v>1</v>
      </c>
      <c r="F150" s="245" t="s">
        <v>168</v>
      </c>
      <c r="G150" s="243"/>
      <c r="H150" s="246">
        <v>0.17299999999999999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138</v>
      </c>
      <c r="AU150" s="252" t="s">
        <v>83</v>
      </c>
      <c r="AV150" s="14" t="s">
        <v>83</v>
      </c>
      <c r="AW150" s="14" t="s">
        <v>30</v>
      </c>
      <c r="AX150" s="14" t="s">
        <v>81</v>
      </c>
      <c r="AY150" s="252" t="s">
        <v>128</v>
      </c>
    </row>
    <row r="151" s="2" customFormat="1" ht="24.15" customHeight="1">
      <c r="A151" s="38"/>
      <c r="B151" s="39"/>
      <c r="C151" s="218" t="s">
        <v>129</v>
      </c>
      <c r="D151" s="218" t="s">
        <v>131</v>
      </c>
      <c r="E151" s="219" t="s">
        <v>169</v>
      </c>
      <c r="F151" s="220" t="s">
        <v>170</v>
      </c>
      <c r="G151" s="221" t="s">
        <v>171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136</v>
      </c>
      <c r="AT151" s="229" t="s">
        <v>131</v>
      </c>
      <c r="AU151" s="229" t="s">
        <v>83</v>
      </c>
      <c r="AY151" s="17" t="s">
        <v>128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136</v>
      </c>
      <c r="BM151" s="229" t="s">
        <v>172</v>
      </c>
    </row>
    <row r="152" s="2" customFormat="1">
      <c r="A152" s="38"/>
      <c r="B152" s="39"/>
      <c r="C152" s="40"/>
      <c r="D152" s="233" t="s">
        <v>173</v>
      </c>
      <c r="E152" s="40"/>
      <c r="F152" s="253" t="s">
        <v>174</v>
      </c>
      <c r="G152" s="40"/>
      <c r="H152" s="40"/>
      <c r="I152" s="254"/>
      <c r="J152" s="40"/>
      <c r="K152" s="40"/>
      <c r="L152" s="44"/>
      <c r="M152" s="255"/>
      <c r="N152" s="256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173</v>
      </c>
      <c r="AU152" s="17" t="s">
        <v>83</v>
      </c>
    </row>
    <row r="153" s="13" customFormat="1">
      <c r="A153" s="13"/>
      <c r="B153" s="231"/>
      <c r="C153" s="232"/>
      <c r="D153" s="233" t="s">
        <v>138</v>
      </c>
      <c r="E153" s="234" t="s">
        <v>1</v>
      </c>
      <c r="F153" s="235" t="s">
        <v>175</v>
      </c>
      <c r="G153" s="232"/>
      <c r="H153" s="234" t="s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138</v>
      </c>
      <c r="AU153" s="241" t="s">
        <v>83</v>
      </c>
      <c r="AV153" s="13" t="s">
        <v>81</v>
      </c>
      <c r="AW153" s="13" t="s">
        <v>30</v>
      </c>
      <c r="AX153" s="13" t="s">
        <v>73</v>
      </c>
      <c r="AY153" s="241" t="s">
        <v>128</v>
      </c>
    </row>
    <row r="154" s="13" customFormat="1">
      <c r="A154" s="13"/>
      <c r="B154" s="231"/>
      <c r="C154" s="232"/>
      <c r="D154" s="233" t="s">
        <v>138</v>
      </c>
      <c r="E154" s="234" t="s">
        <v>1</v>
      </c>
      <c r="F154" s="235" t="s">
        <v>176</v>
      </c>
      <c r="G154" s="232"/>
      <c r="H154" s="234" t="s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138</v>
      </c>
      <c r="AU154" s="241" t="s">
        <v>83</v>
      </c>
      <c r="AV154" s="13" t="s">
        <v>81</v>
      </c>
      <c r="AW154" s="13" t="s">
        <v>30</v>
      </c>
      <c r="AX154" s="13" t="s">
        <v>73</v>
      </c>
      <c r="AY154" s="241" t="s">
        <v>128</v>
      </c>
    </row>
    <row r="155" s="14" customFormat="1">
      <c r="A155" s="14"/>
      <c r="B155" s="242"/>
      <c r="C155" s="243"/>
      <c r="D155" s="233" t="s">
        <v>138</v>
      </c>
      <c r="E155" s="244" t="s">
        <v>1</v>
      </c>
      <c r="F155" s="245" t="s">
        <v>81</v>
      </c>
      <c r="G155" s="243"/>
      <c r="H155" s="246">
        <v>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138</v>
      </c>
      <c r="AU155" s="252" t="s">
        <v>83</v>
      </c>
      <c r="AV155" s="14" t="s">
        <v>83</v>
      </c>
      <c r="AW155" s="14" t="s">
        <v>30</v>
      </c>
      <c r="AX155" s="14" t="s">
        <v>81</v>
      </c>
      <c r="AY155" s="252" t="s">
        <v>128</v>
      </c>
    </row>
    <row r="156" s="12" customFormat="1" ht="22.8" customHeight="1">
      <c r="A156" s="12"/>
      <c r="B156" s="202"/>
      <c r="C156" s="203"/>
      <c r="D156" s="204" t="s">
        <v>72</v>
      </c>
      <c r="E156" s="216" t="s">
        <v>177</v>
      </c>
      <c r="F156" s="216" t="s">
        <v>178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SUM(P157:P162)</f>
        <v>0</v>
      </c>
      <c r="Q156" s="210"/>
      <c r="R156" s="211">
        <f>SUM(R157:R162)</f>
        <v>0</v>
      </c>
      <c r="S156" s="210"/>
      <c r="T156" s="212">
        <f>SUM(T157:T162)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81</v>
      </c>
      <c r="AT156" s="214" t="s">
        <v>72</v>
      </c>
      <c r="AU156" s="214" t="s">
        <v>81</v>
      </c>
      <c r="AY156" s="213" t="s">
        <v>128</v>
      </c>
      <c r="BK156" s="215">
        <f>SUM(BK157:BK162)</f>
        <v>0</v>
      </c>
    </row>
    <row r="157" s="2" customFormat="1" ht="37.8" customHeight="1">
      <c r="A157" s="38"/>
      <c r="B157" s="39"/>
      <c r="C157" s="218" t="s">
        <v>179</v>
      </c>
      <c r="D157" s="218" t="s">
        <v>131</v>
      </c>
      <c r="E157" s="219" t="s">
        <v>180</v>
      </c>
      <c r="F157" s="220" t="s">
        <v>181</v>
      </c>
      <c r="G157" s="221" t="s">
        <v>182</v>
      </c>
      <c r="H157" s="222">
        <v>1.728</v>
      </c>
      <c r="I157" s="223"/>
      <c r="J157" s="224">
        <f>ROUND(I157*H157,2)</f>
        <v>0</v>
      </c>
      <c r="K157" s="220" t="s">
        <v>135</v>
      </c>
      <c r="L157" s="44"/>
      <c r="M157" s="225" t="s">
        <v>1</v>
      </c>
      <c r="N157" s="226" t="s">
        <v>38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136</v>
      </c>
      <c r="AT157" s="229" t="s">
        <v>131</v>
      </c>
      <c r="AU157" s="229" t="s">
        <v>83</v>
      </c>
      <c r="AY157" s="17" t="s">
        <v>128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136</v>
      </c>
      <c r="BM157" s="229" t="s">
        <v>183</v>
      </c>
    </row>
    <row r="158" s="2" customFormat="1" ht="33" customHeight="1">
      <c r="A158" s="38"/>
      <c r="B158" s="39"/>
      <c r="C158" s="218" t="s">
        <v>184</v>
      </c>
      <c r="D158" s="218" t="s">
        <v>131</v>
      </c>
      <c r="E158" s="219" t="s">
        <v>185</v>
      </c>
      <c r="F158" s="220" t="s">
        <v>186</v>
      </c>
      <c r="G158" s="221" t="s">
        <v>182</v>
      </c>
      <c r="H158" s="222">
        <v>1.728</v>
      </c>
      <c r="I158" s="223"/>
      <c r="J158" s="224">
        <f>ROUND(I158*H158,2)</f>
        <v>0</v>
      </c>
      <c r="K158" s="220" t="s">
        <v>135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136</v>
      </c>
      <c r="AT158" s="229" t="s">
        <v>131</v>
      </c>
      <c r="AU158" s="229" t="s">
        <v>83</v>
      </c>
      <c r="AY158" s="17" t="s">
        <v>128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136</v>
      </c>
      <c r="BM158" s="229" t="s">
        <v>187</v>
      </c>
    </row>
    <row r="159" s="2" customFormat="1" ht="44.25" customHeight="1">
      <c r="A159" s="38"/>
      <c r="B159" s="39"/>
      <c r="C159" s="218" t="s">
        <v>147</v>
      </c>
      <c r="D159" s="218" t="s">
        <v>131</v>
      </c>
      <c r="E159" s="219" t="s">
        <v>188</v>
      </c>
      <c r="F159" s="220" t="s">
        <v>189</v>
      </c>
      <c r="G159" s="221" t="s">
        <v>182</v>
      </c>
      <c r="H159" s="222">
        <v>25.920000000000002</v>
      </c>
      <c r="I159" s="223"/>
      <c r="J159" s="224">
        <f>ROUND(I159*H159,2)</f>
        <v>0</v>
      </c>
      <c r="K159" s="220" t="s">
        <v>135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136</v>
      </c>
      <c r="AT159" s="229" t="s">
        <v>131</v>
      </c>
      <c r="AU159" s="229" t="s">
        <v>83</v>
      </c>
      <c r="AY159" s="17" t="s">
        <v>128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136</v>
      </c>
      <c r="BM159" s="229" t="s">
        <v>190</v>
      </c>
    </row>
    <row r="160" s="13" customFormat="1">
      <c r="A160" s="13"/>
      <c r="B160" s="231"/>
      <c r="C160" s="232"/>
      <c r="D160" s="233" t="s">
        <v>138</v>
      </c>
      <c r="E160" s="234" t="s">
        <v>1</v>
      </c>
      <c r="F160" s="235" t="s">
        <v>191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138</v>
      </c>
      <c r="AU160" s="241" t="s">
        <v>83</v>
      </c>
      <c r="AV160" s="13" t="s">
        <v>81</v>
      </c>
      <c r="AW160" s="13" t="s">
        <v>30</v>
      </c>
      <c r="AX160" s="13" t="s">
        <v>73</v>
      </c>
      <c r="AY160" s="241" t="s">
        <v>128</v>
      </c>
    </row>
    <row r="161" s="14" customFormat="1">
      <c r="A161" s="14"/>
      <c r="B161" s="242"/>
      <c r="C161" s="243"/>
      <c r="D161" s="233" t="s">
        <v>138</v>
      </c>
      <c r="E161" s="244" t="s">
        <v>1</v>
      </c>
      <c r="F161" s="245" t="s">
        <v>192</v>
      </c>
      <c r="G161" s="243"/>
      <c r="H161" s="246">
        <v>25.920000000000002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138</v>
      </c>
      <c r="AU161" s="252" t="s">
        <v>83</v>
      </c>
      <c r="AV161" s="14" t="s">
        <v>83</v>
      </c>
      <c r="AW161" s="14" t="s">
        <v>30</v>
      </c>
      <c r="AX161" s="14" t="s">
        <v>81</v>
      </c>
      <c r="AY161" s="252" t="s">
        <v>128</v>
      </c>
    </row>
    <row r="162" s="2" customFormat="1" ht="44.25" customHeight="1">
      <c r="A162" s="38"/>
      <c r="B162" s="39"/>
      <c r="C162" s="218" t="s">
        <v>193</v>
      </c>
      <c r="D162" s="218" t="s">
        <v>131</v>
      </c>
      <c r="E162" s="219" t="s">
        <v>194</v>
      </c>
      <c r="F162" s="220" t="s">
        <v>195</v>
      </c>
      <c r="G162" s="221" t="s">
        <v>182</v>
      </c>
      <c r="H162" s="222">
        <v>1.728</v>
      </c>
      <c r="I162" s="223"/>
      <c r="J162" s="224">
        <f>ROUND(I162*H162,2)</f>
        <v>0</v>
      </c>
      <c r="K162" s="220" t="s">
        <v>135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136</v>
      </c>
      <c r="AT162" s="229" t="s">
        <v>131</v>
      </c>
      <c r="AU162" s="229" t="s">
        <v>83</v>
      </c>
      <c r="AY162" s="17" t="s">
        <v>128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136</v>
      </c>
      <c r="BM162" s="229" t="s">
        <v>196</v>
      </c>
    </row>
    <row r="163" s="12" customFormat="1" ht="22.8" customHeight="1">
      <c r="A163" s="12"/>
      <c r="B163" s="202"/>
      <c r="C163" s="203"/>
      <c r="D163" s="204" t="s">
        <v>72</v>
      </c>
      <c r="E163" s="216" t="s">
        <v>197</v>
      </c>
      <c r="F163" s="216" t="s">
        <v>198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P164</f>
        <v>0</v>
      </c>
      <c r="Q163" s="210"/>
      <c r="R163" s="211">
        <f>R164</f>
        <v>0</v>
      </c>
      <c r="S163" s="210"/>
      <c r="T163" s="212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81</v>
      </c>
      <c r="AT163" s="214" t="s">
        <v>72</v>
      </c>
      <c r="AU163" s="214" t="s">
        <v>81</v>
      </c>
      <c r="AY163" s="213" t="s">
        <v>128</v>
      </c>
      <c r="BK163" s="215">
        <f>BK164</f>
        <v>0</v>
      </c>
    </row>
    <row r="164" s="2" customFormat="1" ht="55.5" customHeight="1">
      <c r="A164" s="38"/>
      <c r="B164" s="39"/>
      <c r="C164" s="218" t="s">
        <v>199</v>
      </c>
      <c r="D164" s="218" t="s">
        <v>131</v>
      </c>
      <c r="E164" s="219" t="s">
        <v>200</v>
      </c>
      <c r="F164" s="220" t="s">
        <v>201</v>
      </c>
      <c r="G164" s="221" t="s">
        <v>182</v>
      </c>
      <c r="H164" s="222">
        <v>0.48699999999999999</v>
      </c>
      <c r="I164" s="223"/>
      <c r="J164" s="224">
        <f>ROUND(I164*H164,2)</f>
        <v>0</v>
      </c>
      <c r="K164" s="220" t="s">
        <v>135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136</v>
      </c>
      <c r="AT164" s="229" t="s">
        <v>131</v>
      </c>
      <c r="AU164" s="229" t="s">
        <v>83</v>
      </c>
      <c r="AY164" s="17" t="s">
        <v>128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136</v>
      </c>
      <c r="BM164" s="229" t="s">
        <v>202</v>
      </c>
    </row>
    <row r="165" s="12" customFormat="1" ht="25.92" customHeight="1">
      <c r="A165" s="12"/>
      <c r="B165" s="202"/>
      <c r="C165" s="203"/>
      <c r="D165" s="204" t="s">
        <v>72</v>
      </c>
      <c r="E165" s="205" t="s">
        <v>203</v>
      </c>
      <c r="F165" s="205" t="s">
        <v>204</v>
      </c>
      <c r="G165" s="203"/>
      <c r="H165" s="203"/>
      <c r="I165" s="206"/>
      <c r="J165" s="207">
        <f>BK165</f>
        <v>0</v>
      </c>
      <c r="K165" s="203"/>
      <c r="L165" s="208"/>
      <c r="M165" s="209"/>
      <c r="N165" s="210"/>
      <c r="O165" s="210"/>
      <c r="P165" s="211">
        <f>P166+P183+P196+P217+P246+P271+P275+P293</f>
        <v>0</v>
      </c>
      <c r="Q165" s="210"/>
      <c r="R165" s="211">
        <f>R166+R183+R196+R217+R246+R271+R275+R293</f>
        <v>0.19302043939999997</v>
      </c>
      <c r="S165" s="210"/>
      <c r="T165" s="212">
        <f>T166+T183+T196+T217+T246+T271+T275+T293</f>
        <v>1.0884199999999999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83</v>
      </c>
      <c r="AT165" s="214" t="s">
        <v>72</v>
      </c>
      <c r="AU165" s="214" t="s">
        <v>73</v>
      </c>
      <c r="AY165" s="213" t="s">
        <v>128</v>
      </c>
      <c r="BK165" s="215">
        <f>BK166+BK183+BK196+BK217+BK246+BK271+BK275+BK293</f>
        <v>0</v>
      </c>
    </row>
    <row r="166" s="12" customFormat="1" ht="22.8" customHeight="1">
      <c r="A166" s="12"/>
      <c r="B166" s="202"/>
      <c r="C166" s="203"/>
      <c r="D166" s="204" t="s">
        <v>72</v>
      </c>
      <c r="E166" s="216" t="s">
        <v>205</v>
      </c>
      <c r="F166" s="216" t="s">
        <v>206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SUM(P167:P182)</f>
        <v>0</v>
      </c>
      <c r="Q166" s="210"/>
      <c r="R166" s="211">
        <f>SUM(R167:R182)</f>
        <v>0.0082013399999999997</v>
      </c>
      <c r="S166" s="210"/>
      <c r="T166" s="212">
        <f>SUM(T167:T182)</f>
        <v>0.010160000000000001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83</v>
      </c>
      <c r="AT166" s="214" t="s">
        <v>72</v>
      </c>
      <c r="AU166" s="214" t="s">
        <v>81</v>
      </c>
      <c r="AY166" s="213" t="s">
        <v>128</v>
      </c>
      <c r="BK166" s="215">
        <f>SUM(BK167:BK182)</f>
        <v>0</v>
      </c>
    </row>
    <row r="167" s="2" customFormat="1" ht="24.15" customHeight="1">
      <c r="A167" s="38"/>
      <c r="B167" s="39"/>
      <c r="C167" s="218" t="s">
        <v>207</v>
      </c>
      <c r="D167" s="218" t="s">
        <v>131</v>
      </c>
      <c r="E167" s="219" t="s">
        <v>208</v>
      </c>
      <c r="F167" s="220" t="s">
        <v>209</v>
      </c>
      <c r="G167" s="221" t="s">
        <v>158</v>
      </c>
      <c r="H167" s="222">
        <v>4</v>
      </c>
      <c r="I167" s="223"/>
      <c r="J167" s="224">
        <f>ROUND(I167*H167,2)</f>
        <v>0</v>
      </c>
      <c r="K167" s="220" t="s">
        <v>135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0.00024420000000000003</v>
      </c>
      <c r="R167" s="227">
        <f>Q167*H167</f>
        <v>0.00097680000000000011</v>
      </c>
      <c r="S167" s="227">
        <v>0.0025400000000000002</v>
      </c>
      <c r="T167" s="228">
        <f>S167*H167</f>
        <v>0.010160000000000001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210</v>
      </c>
      <c r="AT167" s="229" t="s">
        <v>131</v>
      </c>
      <c r="AU167" s="229" t="s">
        <v>83</v>
      </c>
      <c r="AY167" s="17" t="s">
        <v>128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210</v>
      </c>
      <c r="BM167" s="229" t="s">
        <v>211</v>
      </c>
    </row>
    <row r="168" s="13" customFormat="1">
      <c r="A168" s="13"/>
      <c r="B168" s="231"/>
      <c r="C168" s="232"/>
      <c r="D168" s="233" t="s">
        <v>138</v>
      </c>
      <c r="E168" s="234" t="s">
        <v>1</v>
      </c>
      <c r="F168" s="235" t="s">
        <v>212</v>
      </c>
      <c r="G168" s="232"/>
      <c r="H168" s="234" t="s">
        <v>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138</v>
      </c>
      <c r="AU168" s="241" t="s">
        <v>83</v>
      </c>
      <c r="AV168" s="13" t="s">
        <v>81</v>
      </c>
      <c r="AW168" s="13" t="s">
        <v>30</v>
      </c>
      <c r="AX168" s="13" t="s">
        <v>73</v>
      </c>
      <c r="AY168" s="241" t="s">
        <v>128</v>
      </c>
    </row>
    <row r="169" s="14" customFormat="1">
      <c r="A169" s="14"/>
      <c r="B169" s="242"/>
      <c r="C169" s="243"/>
      <c r="D169" s="233" t="s">
        <v>138</v>
      </c>
      <c r="E169" s="244" t="s">
        <v>1</v>
      </c>
      <c r="F169" s="245" t="s">
        <v>213</v>
      </c>
      <c r="G169" s="243"/>
      <c r="H169" s="246">
        <v>4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138</v>
      </c>
      <c r="AU169" s="252" t="s">
        <v>83</v>
      </c>
      <c r="AV169" s="14" t="s">
        <v>83</v>
      </c>
      <c r="AW169" s="14" t="s">
        <v>30</v>
      </c>
      <c r="AX169" s="14" t="s">
        <v>81</v>
      </c>
      <c r="AY169" s="252" t="s">
        <v>128</v>
      </c>
    </row>
    <row r="170" s="2" customFormat="1" ht="24.15" customHeight="1">
      <c r="A170" s="38"/>
      <c r="B170" s="39"/>
      <c r="C170" s="218" t="s">
        <v>214</v>
      </c>
      <c r="D170" s="218" t="s">
        <v>131</v>
      </c>
      <c r="E170" s="219" t="s">
        <v>215</v>
      </c>
      <c r="F170" s="220" t="s">
        <v>216</v>
      </c>
      <c r="G170" s="221" t="s">
        <v>158</v>
      </c>
      <c r="H170" s="222">
        <v>4</v>
      </c>
      <c r="I170" s="223"/>
      <c r="J170" s="224">
        <f>ROUND(I170*H170,2)</f>
        <v>0</v>
      </c>
      <c r="K170" s="220" t="s">
        <v>135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0.001251135</v>
      </c>
      <c r="R170" s="227">
        <f>Q170*H170</f>
        <v>0.00500454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210</v>
      </c>
      <c r="AT170" s="229" t="s">
        <v>131</v>
      </c>
      <c r="AU170" s="229" t="s">
        <v>83</v>
      </c>
      <c r="AY170" s="17" t="s">
        <v>128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210</v>
      </c>
      <c r="BM170" s="229" t="s">
        <v>217</v>
      </c>
    </row>
    <row r="171" s="13" customFormat="1">
      <c r="A171" s="13"/>
      <c r="B171" s="231"/>
      <c r="C171" s="232"/>
      <c r="D171" s="233" t="s">
        <v>138</v>
      </c>
      <c r="E171" s="234" t="s">
        <v>1</v>
      </c>
      <c r="F171" s="235" t="s">
        <v>218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138</v>
      </c>
      <c r="AU171" s="241" t="s">
        <v>83</v>
      </c>
      <c r="AV171" s="13" t="s">
        <v>81</v>
      </c>
      <c r="AW171" s="13" t="s">
        <v>30</v>
      </c>
      <c r="AX171" s="13" t="s">
        <v>73</v>
      </c>
      <c r="AY171" s="241" t="s">
        <v>128</v>
      </c>
    </row>
    <row r="172" s="14" customFormat="1">
      <c r="A172" s="14"/>
      <c r="B172" s="242"/>
      <c r="C172" s="243"/>
      <c r="D172" s="233" t="s">
        <v>138</v>
      </c>
      <c r="E172" s="244" t="s">
        <v>1</v>
      </c>
      <c r="F172" s="245" t="s">
        <v>219</v>
      </c>
      <c r="G172" s="243"/>
      <c r="H172" s="246">
        <v>4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138</v>
      </c>
      <c r="AU172" s="252" t="s">
        <v>83</v>
      </c>
      <c r="AV172" s="14" t="s">
        <v>83</v>
      </c>
      <c r="AW172" s="14" t="s">
        <v>30</v>
      </c>
      <c r="AX172" s="14" t="s">
        <v>81</v>
      </c>
      <c r="AY172" s="252" t="s">
        <v>128</v>
      </c>
    </row>
    <row r="173" s="2" customFormat="1" ht="37.8" customHeight="1">
      <c r="A173" s="38"/>
      <c r="B173" s="39"/>
      <c r="C173" s="218" t="s">
        <v>220</v>
      </c>
      <c r="D173" s="218" t="s">
        <v>131</v>
      </c>
      <c r="E173" s="219" t="s">
        <v>221</v>
      </c>
      <c r="F173" s="220" t="s">
        <v>222</v>
      </c>
      <c r="G173" s="221" t="s">
        <v>223</v>
      </c>
      <c r="H173" s="222">
        <v>2</v>
      </c>
      <c r="I173" s="223"/>
      <c r="J173" s="224">
        <f>ROUND(I173*H173,2)</f>
        <v>0</v>
      </c>
      <c r="K173" s="220" t="s">
        <v>135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210</v>
      </c>
      <c r="AT173" s="229" t="s">
        <v>131</v>
      </c>
      <c r="AU173" s="229" t="s">
        <v>83</v>
      </c>
      <c r="AY173" s="17" t="s">
        <v>128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210</v>
      </c>
      <c r="BM173" s="229" t="s">
        <v>224</v>
      </c>
    </row>
    <row r="174" s="13" customFormat="1">
      <c r="A174" s="13"/>
      <c r="B174" s="231"/>
      <c r="C174" s="232"/>
      <c r="D174" s="233" t="s">
        <v>138</v>
      </c>
      <c r="E174" s="234" t="s">
        <v>1</v>
      </c>
      <c r="F174" s="235" t="s">
        <v>218</v>
      </c>
      <c r="G174" s="232"/>
      <c r="H174" s="234" t="s">
        <v>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138</v>
      </c>
      <c r="AU174" s="241" t="s">
        <v>83</v>
      </c>
      <c r="AV174" s="13" t="s">
        <v>81</v>
      </c>
      <c r="AW174" s="13" t="s">
        <v>30</v>
      </c>
      <c r="AX174" s="13" t="s">
        <v>73</v>
      </c>
      <c r="AY174" s="241" t="s">
        <v>128</v>
      </c>
    </row>
    <row r="175" s="14" customFormat="1">
      <c r="A175" s="14"/>
      <c r="B175" s="242"/>
      <c r="C175" s="243"/>
      <c r="D175" s="233" t="s">
        <v>138</v>
      </c>
      <c r="E175" s="244" t="s">
        <v>1</v>
      </c>
      <c r="F175" s="245" t="s">
        <v>155</v>
      </c>
      <c r="G175" s="243"/>
      <c r="H175" s="246">
        <v>2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138</v>
      </c>
      <c r="AU175" s="252" t="s">
        <v>83</v>
      </c>
      <c r="AV175" s="14" t="s">
        <v>83</v>
      </c>
      <c r="AW175" s="14" t="s">
        <v>30</v>
      </c>
      <c r="AX175" s="14" t="s">
        <v>81</v>
      </c>
      <c r="AY175" s="252" t="s">
        <v>128</v>
      </c>
    </row>
    <row r="176" s="2" customFormat="1" ht="24.15" customHeight="1">
      <c r="A176" s="38"/>
      <c r="B176" s="39"/>
      <c r="C176" s="218" t="s">
        <v>8</v>
      </c>
      <c r="D176" s="218" t="s">
        <v>131</v>
      </c>
      <c r="E176" s="219" t="s">
        <v>225</v>
      </c>
      <c r="F176" s="220" t="s">
        <v>226</v>
      </c>
      <c r="G176" s="221" t="s">
        <v>223</v>
      </c>
      <c r="H176" s="222">
        <v>2</v>
      </c>
      <c r="I176" s="223"/>
      <c r="J176" s="224">
        <f>ROUND(I176*H176,2)</f>
        <v>0</v>
      </c>
      <c r="K176" s="220" t="s">
        <v>135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0.00018000000000000001</v>
      </c>
      <c r="R176" s="227">
        <f>Q176*H176</f>
        <v>0.00036000000000000002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210</v>
      </c>
      <c r="AT176" s="229" t="s">
        <v>131</v>
      </c>
      <c r="AU176" s="229" t="s">
        <v>83</v>
      </c>
      <c r="AY176" s="17" t="s">
        <v>128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210</v>
      </c>
      <c r="BM176" s="229" t="s">
        <v>227</v>
      </c>
    </row>
    <row r="177" s="13" customFormat="1">
      <c r="A177" s="13"/>
      <c r="B177" s="231"/>
      <c r="C177" s="232"/>
      <c r="D177" s="233" t="s">
        <v>138</v>
      </c>
      <c r="E177" s="234" t="s">
        <v>1</v>
      </c>
      <c r="F177" s="235" t="s">
        <v>228</v>
      </c>
      <c r="G177" s="232"/>
      <c r="H177" s="234" t="s">
        <v>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138</v>
      </c>
      <c r="AU177" s="241" t="s">
        <v>83</v>
      </c>
      <c r="AV177" s="13" t="s">
        <v>81</v>
      </c>
      <c r="AW177" s="13" t="s">
        <v>30</v>
      </c>
      <c r="AX177" s="13" t="s">
        <v>73</v>
      </c>
      <c r="AY177" s="241" t="s">
        <v>128</v>
      </c>
    </row>
    <row r="178" s="14" customFormat="1">
      <c r="A178" s="14"/>
      <c r="B178" s="242"/>
      <c r="C178" s="243"/>
      <c r="D178" s="233" t="s">
        <v>138</v>
      </c>
      <c r="E178" s="244" t="s">
        <v>1</v>
      </c>
      <c r="F178" s="245" t="s">
        <v>155</v>
      </c>
      <c r="G178" s="243"/>
      <c r="H178" s="246">
        <v>2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138</v>
      </c>
      <c r="AU178" s="252" t="s">
        <v>83</v>
      </c>
      <c r="AV178" s="14" t="s">
        <v>83</v>
      </c>
      <c r="AW178" s="14" t="s">
        <v>30</v>
      </c>
      <c r="AX178" s="14" t="s">
        <v>81</v>
      </c>
      <c r="AY178" s="252" t="s">
        <v>128</v>
      </c>
    </row>
    <row r="179" s="2" customFormat="1" ht="33" customHeight="1">
      <c r="A179" s="38"/>
      <c r="B179" s="39"/>
      <c r="C179" s="218" t="s">
        <v>210</v>
      </c>
      <c r="D179" s="218" t="s">
        <v>131</v>
      </c>
      <c r="E179" s="219" t="s">
        <v>229</v>
      </c>
      <c r="F179" s="220" t="s">
        <v>230</v>
      </c>
      <c r="G179" s="221" t="s">
        <v>223</v>
      </c>
      <c r="H179" s="222">
        <v>2</v>
      </c>
      <c r="I179" s="223"/>
      <c r="J179" s="224">
        <f>ROUND(I179*H179,2)</f>
        <v>0</v>
      </c>
      <c r="K179" s="220" t="s">
        <v>135</v>
      </c>
      <c r="L179" s="44"/>
      <c r="M179" s="225" t="s">
        <v>1</v>
      </c>
      <c r="N179" s="226" t="s">
        <v>38</v>
      </c>
      <c r="O179" s="91"/>
      <c r="P179" s="227">
        <f>O179*H179</f>
        <v>0</v>
      </c>
      <c r="Q179" s="227">
        <v>0.00093000000000000005</v>
      </c>
      <c r="R179" s="227">
        <f>Q179*H179</f>
        <v>0.0018600000000000001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210</v>
      </c>
      <c r="AT179" s="229" t="s">
        <v>131</v>
      </c>
      <c r="AU179" s="229" t="s">
        <v>83</v>
      </c>
      <c r="AY179" s="17" t="s">
        <v>128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81</v>
      </c>
      <c r="BK179" s="230">
        <f>ROUND(I179*H179,2)</f>
        <v>0</v>
      </c>
      <c r="BL179" s="17" t="s">
        <v>210</v>
      </c>
      <c r="BM179" s="229" t="s">
        <v>231</v>
      </c>
    </row>
    <row r="180" s="13" customFormat="1">
      <c r="A180" s="13"/>
      <c r="B180" s="231"/>
      <c r="C180" s="232"/>
      <c r="D180" s="233" t="s">
        <v>138</v>
      </c>
      <c r="E180" s="234" t="s">
        <v>1</v>
      </c>
      <c r="F180" s="235" t="s">
        <v>232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138</v>
      </c>
      <c r="AU180" s="241" t="s">
        <v>83</v>
      </c>
      <c r="AV180" s="13" t="s">
        <v>81</v>
      </c>
      <c r="AW180" s="13" t="s">
        <v>30</v>
      </c>
      <c r="AX180" s="13" t="s">
        <v>73</v>
      </c>
      <c r="AY180" s="241" t="s">
        <v>128</v>
      </c>
    </row>
    <row r="181" s="14" customFormat="1">
      <c r="A181" s="14"/>
      <c r="B181" s="242"/>
      <c r="C181" s="243"/>
      <c r="D181" s="233" t="s">
        <v>138</v>
      </c>
      <c r="E181" s="244" t="s">
        <v>1</v>
      </c>
      <c r="F181" s="245" t="s">
        <v>155</v>
      </c>
      <c r="G181" s="243"/>
      <c r="H181" s="246">
        <v>2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138</v>
      </c>
      <c r="AU181" s="252" t="s">
        <v>83</v>
      </c>
      <c r="AV181" s="14" t="s">
        <v>83</v>
      </c>
      <c r="AW181" s="14" t="s">
        <v>30</v>
      </c>
      <c r="AX181" s="14" t="s">
        <v>81</v>
      </c>
      <c r="AY181" s="252" t="s">
        <v>128</v>
      </c>
    </row>
    <row r="182" s="2" customFormat="1" ht="44.25" customHeight="1">
      <c r="A182" s="38"/>
      <c r="B182" s="39"/>
      <c r="C182" s="218" t="s">
        <v>233</v>
      </c>
      <c r="D182" s="218" t="s">
        <v>131</v>
      </c>
      <c r="E182" s="219" t="s">
        <v>234</v>
      </c>
      <c r="F182" s="220" t="s">
        <v>235</v>
      </c>
      <c r="G182" s="221" t="s">
        <v>182</v>
      </c>
      <c r="H182" s="222">
        <v>0.0080000000000000002</v>
      </c>
      <c r="I182" s="223"/>
      <c r="J182" s="224">
        <f>ROUND(I182*H182,2)</f>
        <v>0</v>
      </c>
      <c r="K182" s="220" t="s">
        <v>135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210</v>
      </c>
      <c r="AT182" s="229" t="s">
        <v>131</v>
      </c>
      <c r="AU182" s="229" t="s">
        <v>83</v>
      </c>
      <c r="AY182" s="17" t="s">
        <v>128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81</v>
      </c>
      <c r="BK182" s="230">
        <f>ROUND(I182*H182,2)</f>
        <v>0</v>
      </c>
      <c r="BL182" s="17" t="s">
        <v>210</v>
      </c>
      <c r="BM182" s="229" t="s">
        <v>236</v>
      </c>
    </row>
    <row r="183" s="12" customFormat="1" ht="22.8" customHeight="1">
      <c r="A183" s="12"/>
      <c r="B183" s="202"/>
      <c r="C183" s="203"/>
      <c r="D183" s="204" t="s">
        <v>72</v>
      </c>
      <c r="E183" s="216" t="s">
        <v>237</v>
      </c>
      <c r="F183" s="216" t="s">
        <v>238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SUM(P184:P195)</f>
        <v>0</v>
      </c>
      <c r="Q183" s="210"/>
      <c r="R183" s="211">
        <f>SUM(R184:R195)</f>
        <v>0.063668840000000004</v>
      </c>
      <c r="S183" s="210"/>
      <c r="T183" s="212">
        <f>SUM(T184:T195)</f>
        <v>0.45250000000000001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83</v>
      </c>
      <c r="AT183" s="214" t="s">
        <v>72</v>
      </c>
      <c r="AU183" s="214" t="s">
        <v>81</v>
      </c>
      <c r="AY183" s="213" t="s">
        <v>128</v>
      </c>
      <c r="BK183" s="215">
        <f>SUM(BK184:BK195)</f>
        <v>0</v>
      </c>
    </row>
    <row r="184" s="2" customFormat="1" ht="24.15" customHeight="1">
      <c r="A184" s="38"/>
      <c r="B184" s="39"/>
      <c r="C184" s="218" t="s">
        <v>239</v>
      </c>
      <c r="D184" s="218" t="s">
        <v>131</v>
      </c>
      <c r="E184" s="219" t="s">
        <v>240</v>
      </c>
      <c r="F184" s="220" t="s">
        <v>241</v>
      </c>
      <c r="G184" s="221" t="s">
        <v>223</v>
      </c>
      <c r="H184" s="222">
        <v>2</v>
      </c>
      <c r="I184" s="223"/>
      <c r="J184" s="224">
        <f>ROUND(I184*H184,2)</f>
        <v>0</v>
      </c>
      <c r="K184" s="220" t="s">
        <v>135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0.00017255999999999999</v>
      </c>
      <c r="R184" s="227">
        <f>Q184*H184</f>
        <v>0.00034511999999999998</v>
      </c>
      <c r="S184" s="227">
        <v>0.22625000000000001</v>
      </c>
      <c r="T184" s="228">
        <f>S184*H184</f>
        <v>0.45250000000000001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210</v>
      </c>
      <c r="AT184" s="229" t="s">
        <v>131</v>
      </c>
      <c r="AU184" s="229" t="s">
        <v>83</v>
      </c>
      <c r="AY184" s="17" t="s">
        <v>128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210</v>
      </c>
      <c r="BM184" s="229" t="s">
        <v>242</v>
      </c>
    </row>
    <row r="185" s="13" customFormat="1">
      <c r="A185" s="13"/>
      <c r="B185" s="231"/>
      <c r="C185" s="232"/>
      <c r="D185" s="233" t="s">
        <v>138</v>
      </c>
      <c r="E185" s="234" t="s">
        <v>1</v>
      </c>
      <c r="F185" s="235" t="s">
        <v>243</v>
      </c>
      <c r="G185" s="232"/>
      <c r="H185" s="234" t="s">
        <v>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138</v>
      </c>
      <c r="AU185" s="241" t="s">
        <v>83</v>
      </c>
      <c r="AV185" s="13" t="s">
        <v>81</v>
      </c>
      <c r="AW185" s="13" t="s">
        <v>30</v>
      </c>
      <c r="AX185" s="13" t="s">
        <v>73</v>
      </c>
      <c r="AY185" s="241" t="s">
        <v>128</v>
      </c>
    </row>
    <row r="186" s="14" customFormat="1">
      <c r="A186" s="14"/>
      <c r="B186" s="242"/>
      <c r="C186" s="243"/>
      <c r="D186" s="233" t="s">
        <v>138</v>
      </c>
      <c r="E186" s="244" t="s">
        <v>1</v>
      </c>
      <c r="F186" s="245" t="s">
        <v>83</v>
      </c>
      <c r="G186" s="243"/>
      <c r="H186" s="246">
        <v>2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138</v>
      </c>
      <c r="AU186" s="252" t="s">
        <v>83</v>
      </c>
      <c r="AV186" s="14" t="s">
        <v>83</v>
      </c>
      <c r="AW186" s="14" t="s">
        <v>30</v>
      </c>
      <c r="AX186" s="14" t="s">
        <v>81</v>
      </c>
      <c r="AY186" s="252" t="s">
        <v>128</v>
      </c>
    </row>
    <row r="187" s="2" customFormat="1" ht="24.15" customHeight="1">
      <c r="A187" s="38"/>
      <c r="B187" s="39"/>
      <c r="C187" s="218" t="s">
        <v>244</v>
      </c>
      <c r="D187" s="218" t="s">
        <v>131</v>
      </c>
      <c r="E187" s="219" t="s">
        <v>245</v>
      </c>
      <c r="F187" s="220" t="s">
        <v>246</v>
      </c>
      <c r="G187" s="221" t="s">
        <v>152</v>
      </c>
      <c r="H187" s="222">
        <v>2</v>
      </c>
      <c r="I187" s="223"/>
      <c r="J187" s="224">
        <f>ROUND(I187*H187,2)</f>
        <v>0</v>
      </c>
      <c r="K187" s="220" t="s">
        <v>135</v>
      </c>
      <c r="L187" s="44"/>
      <c r="M187" s="225" t="s">
        <v>1</v>
      </c>
      <c r="N187" s="226" t="s">
        <v>38</v>
      </c>
      <c r="O187" s="91"/>
      <c r="P187" s="227">
        <f>O187*H187</f>
        <v>0</v>
      </c>
      <c r="Q187" s="227">
        <v>0.030491859999999999</v>
      </c>
      <c r="R187" s="227">
        <f>Q187*H187</f>
        <v>0.060983719999999998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210</v>
      </c>
      <c r="AT187" s="229" t="s">
        <v>131</v>
      </c>
      <c r="AU187" s="229" t="s">
        <v>83</v>
      </c>
      <c r="AY187" s="17" t="s">
        <v>128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81</v>
      </c>
      <c r="BK187" s="230">
        <f>ROUND(I187*H187,2)</f>
        <v>0</v>
      </c>
      <c r="BL187" s="17" t="s">
        <v>210</v>
      </c>
      <c r="BM187" s="229" t="s">
        <v>247</v>
      </c>
    </row>
    <row r="188" s="13" customFormat="1">
      <c r="A188" s="13"/>
      <c r="B188" s="231"/>
      <c r="C188" s="232"/>
      <c r="D188" s="233" t="s">
        <v>138</v>
      </c>
      <c r="E188" s="234" t="s">
        <v>1</v>
      </c>
      <c r="F188" s="235" t="s">
        <v>248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138</v>
      </c>
      <c r="AU188" s="241" t="s">
        <v>83</v>
      </c>
      <c r="AV188" s="13" t="s">
        <v>81</v>
      </c>
      <c r="AW188" s="13" t="s">
        <v>30</v>
      </c>
      <c r="AX188" s="13" t="s">
        <v>73</v>
      </c>
      <c r="AY188" s="241" t="s">
        <v>128</v>
      </c>
    </row>
    <row r="189" s="14" customFormat="1">
      <c r="A189" s="14"/>
      <c r="B189" s="242"/>
      <c r="C189" s="243"/>
      <c r="D189" s="233" t="s">
        <v>138</v>
      </c>
      <c r="E189" s="244" t="s">
        <v>1</v>
      </c>
      <c r="F189" s="245" t="s">
        <v>83</v>
      </c>
      <c r="G189" s="243"/>
      <c r="H189" s="246">
        <v>2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138</v>
      </c>
      <c r="AU189" s="252" t="s">
        <v>83</v>
      </c>
      <c r="AV189" s="14" t="s">
        <v>83</v>
      </c>
      <c r="AW189" s="14" t="s">
        <v>30</v>
      </c>
      <c r="AX189" s="14" t="s">
        <v>81</v>
      </c>
      <c r="AY189" s="252" t="s">
        <v>128</v>
      </c>
    </row>
    <row r="190" s="2" customFormat="1" ht="24.15" customHeight="1">
      <c r="A190" s="38"/>
      <c r="B190" s="39"/>
      <c r="C190" s="218" t="s">
        <v>249</v>
      </c>
      <c r="D190" s="218" t="s">
        <v>131</v>
      </c>
      <c r="E190" s="219" t="s">
        <v>250</v>
      </c>
      <c r="F190" s="220" t="s">
        <v>251</v>
      </c>
      <c r="G190" s="221" t="s">
        <v>223</v>
      </c>
      <c r="H190" s="222">
        <v>2</v>
      </c>
      <c r="I190" s="223"/>
      <c r="J190" s="224">
        <f>ROUND(I190*H190,2)</f>
        <v>0</v>
      </c>
      <c r="K190" s="220" t="s">
        <v>135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210</v>
      </c>
      <c r="AT190" s="229" t="s">
        <v>131</v>
      </c>
      <c r="AU190" s="229" t="s">
        <v>83</v>
      </c>
      <c r="AY190" s="17" t="s">
        <v>128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210</v>
      </c>
      <c r="BM190" s="229" t="s">
        <v>252</v>
      </c>
    </row>
    <row r="191" s="2" customFormat="1" ht="44.25" customHeight="1">
      <c r="A191" s="38"/>
      <c r="B191" s="39"/>
      <c r="C191" s="218" t="s">
        <v>7</v>
      </c>
      <c r="D191" s="218" t="s">
        <v>131</v>
      </c>
      <c r="E191" s="219" t="s">
        <v>253</v>
      </c>
      <c r="F191" s="220" t="s">
        <v>254</v>
      </c>
      <c r="G191" s="221" t="s">
        <v>152</v>
      </c>
      <c r="H191" s="222">
        <v>2</v>
      </c>
      <c r="I191" s="223"/>
      <c r="J191" s="224">
        <f>ROUND(I191*H191,2)</f>
        <v>0</v>
      </c>
      <c r="K191" s="220" t="s">
        <v>135</v>
      </c>
      <c r="L191" s="44"/>
      <c r="M191" s="225" t="s">
        <v>1</v>
      </c>
      <c r="N191" s="226" t="s">
        <v>38</v>
      </c>
      <c r="O191" s="91"/>
      <c r="P191" s="227">
        <f>O191*H191</f>
        <v>0</v>
      </c>
      <c r="Q191" s="227">
        <v>0.00117</v>
      </c>
      <c r="R191" s="227">
        <f>Q191*H191</f>
        <v>0.0023400000000000001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210</v>
      </c>
      <c r="AT191" s="229" t="s">
        <v>131</v>
      </c>
      <c r="AU191" s="229" t="s">
        <v>83</v>
      </c>
      <c r="AY191" s="17" t="s">
        <v>128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81</v>
      </c>
      <c r="BK191" s="230">
        <f>ROUND(I191*H191,2)</f>
        <v>0</v>
      </c>
      <c r="BL191" s="17" t="s">
        <v>210</v>
      </c>
      <c r="BM191" s="229" t="s">
        <v>255</v>
      </c>
    </row>
    <row r="192" s="13" customFormat="1">
      <c r="A192" s="13"/>
      <c r="B192" s="231"/>
      <c r="C192" s="232"/>
      <c r="D192" s="233" t="s">
        <v>138</v>
      </c>
      <c r="E192" s="234" t="s">
        <v>1</v>
      </c>
      <c r="F192" s="235" t="s">
        <v>218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138</v>
      </c>
      <c r="AU192" s="241" t="s">
        <v>83</v>
      </c>
      <c r="AV192" s="13" t="s">
        <v>81</v>
      </c>
      <c r="AW192" s="13" t="s">
        <v>30</v>
      </c>
      <c r="AX192" s="13" t="s">
        <v>73</v>
      </c>
      <c r="AY192" s="241" t="s">
        <v>128</v>
      </c>
    </row>
    <row r="193" s="14" customFormat="1">
      <c r="A193" s="14"/>
      <c r="B193" s="242"/>
      <c r="C193" s="243"/>
      <c r="D193" s="233" t="s">
        <v>138</v>
      </c>
      <c r="E193" s="244" t="s">
        <v>1</v>
      </c>
      <c r="F193" s="245" t="s">
        <v>155</v>
      </c>
      <c r="G193" s="243"/>
      <c r="H193" s="246">
        <v>2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138</v>
      </c>
      <c r="AU193" s="252" t="s">
        <v>83</v>
      </c>
      <c r="AV193" s="14" t="s">
        <v>83</v>
      </c>
      <c r="AW193" s="14" t="s">
        <v>30</v>
      </c>
      <c r="AX193" s="14" t="s">
        <v>81</v>
      </c>
      <c r="AY193" s="252" t="s">
        <v>128</v>
      </c>
    </row>
    <row r="194" s="2" customFormat="1" ht="37.8" customHeight="1">
      <c r="A194" s="38"/>
      <c r="B194" s="39"/>
      <c r="C194" s="218" t="s">
        <v>256</v>
      </c>
      <c r="D194" s="218" t="s">
        <v>131</v>
      </c>
      <c r="E194" s="219" t="s">
        <v>180</v>
      </c>
      <c r="F194" s="220" t="s">
        <v>181</v>
      </c>
      <c r="G194" s="221" t="s">
        <v>182</v>
      </c>
      <c r="H194" s="222">
        <v>0.68400000000000005</v>
      </c>
      <c r="I194" s="223"/>
      <c r="J194" s="224">
        <f>ROUND(I194*H194,2)</f>
        <v>0</v>
      </c>
      <c r="K194" s="220" t="s">
        <v>135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210</v>
      </c>
      <c r="AT194" s="229" t="s">
        <v>131</v>
      </c>
      <c r="AU194" s="229" t="s">
        <v>83</v>
      </c>
      <c r="AY194" s="17" t="s">
        <v>128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210</v>
      </c>
      <c r="BM194" s="229" t="s">
        <v>257</v>
      </c>
    </row>
    <row r="195" s="2" customFormat="1" ht="37.8" customHeight="1">
      <c r="A195" s="38"/>
      <c r="B195" s="39"/>
      <c r="C195" s="218" t="s">
        <v>258</v>
      </c>
      <c r="D195" s="218" t="s">
        <v>131</v>
      </c>
      <c r="E195" s="219" t="s">
        <v>259</v>
      </c>
      <c r="F195" s="220" t="s">
        <v>260</v>
      </c>
      <c r="G195" s="221" t="s">
        <v>182</v>
      </c>
      <c r="H195" s="222">
        <v>0.064000000000000001</v>
      </c>
      <c r="I195" s="223"/>
      <c r="J195" s="224">
        <f>ROUND(I195*H195,2)</f>
        <v>0</v>
      </c>
      <c r="K195" s="220" t="s">
        <v>135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210</v>
      </c>
      <c r="AT195" s="229" t="s">
        <v>131</v>
      </c>
      <c r="AU195" s="229" t="s">
        <v>83</v>
      </c>
      <c r="AY195" s="17" t="s">
        <v>128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210</v>
      </c>
      <c r="BM195" s="229" t="s">
        <v>261</v>
      </c>
    </row>
    <row r="196" s="12" customFormat="1" ht="22.8" customHeight="1">
      <c r="A196" s="12"/>
      <c r="B196" s="202"/>
      <c r="C196" s="203"/>
      <c r="D196" s="204" t="s">
        <v>72</v>
      </c>
      <c r="E196" s="216" t="s">
        <v>262</v>
      </c>
      <c r="F196" s="216" t="s">
        <v>263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SUM(P197:P216)</f>
        <v>0</v>
      </c>
      <c r="Q196" s="210"/>
      <c r="R196" s="211">
        <f>SUM(R197:R216)</f>
        <v>0.0126437596</v>
      </c>
      <c r="S196" s="210"/>
      <c r="T196" s="212">
        <f>SUM(T197:T216)</f>
        <v>0.26646000000000003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83</v>
      </c>
      <c r="AT196" s="214" t="s">
        <v>72</v>
      </c>
      <c r="AU196" s="214" t="s">
        <v>81</v>
      </c>
      <c r="AY196" s="213" t="s">
        <v>128</v>
      </c>
      <c r="BK196" s="215">
        <f>SUM(BK197:BK216)</f>
        <v>0</v>
      </c>
    </row>
    <row r="197" s="2" customFormat="1" ht="21.75" customHeight="1">
      <c r="A197" s="38"/>
      <c r="B197" s="39"/>
      <c r="C197" s="218" t="s">
        <v>264</v>
      </c>
      <c r="D197" s="218" t="s">
        <v>131</v>
      </c>
      <c r="E197" s="219" t="s">
        <v>265</v>
      </c>
      <c r="F197" s="220" t="s">
        <v>266</v>
      </c>
      <c r="G197" s="221" t="s">
        <v>158</v>
      </c>
      <c r="H197" s="222">
        <v>3</v>
      </c>
      <c r="I197" s="223"/>
      <c r="J197" s="224">
        <f>ROUND(I197*H197,2)</f>
        <v>0</v>
      </c>
      <c r="K197" s="220" t="s">
        <v>135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0.077420000000000003</v>
      </c>
      <c r="T197" s="228">
        <f>S197*H197</f>
        <v>0.23226000000000002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210</v>
      </c>
      <c r="AT197" s="229" t="s">
        <v>131</v>
      </c>
      <c r="AU197" s="229" t="s">
        <v>83</v>
      </c>
      <c r="AY197" s="17" t="s">
        <v>128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210</v>
      </c>
      <c r="BM197" s="229" t="s">
        <v>267</v>
      </c>
    </row>
    <row r="198" s="13" customFormat="1">
      <c r="A198" s="13"/>
      <c r="B198" s="231"/>
      <c r="C198" s="232"/>
      <c r="D198" s="233" t="s">
        <v>138</v>
      </c>
      <c r="E198" s="234" t="s">
        <v>1</v>
      </c>
      <c r="F198" s="235" t="s">
        <v>268</v>
      </c>
      <c r="G198" s="232"/>
      <c r="H198" s="234" t="s">
        <v>1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138</v>
      </c>
      <c r="AU198" s="241" t="s">
        <v>83</v>
      </c>
      <c r="AV198" s="13" t="s">
        <v>81</v>
      </c>
      <c r="AW198" s="13" t="s">
        <v>30</v>
      </c>
      <c r="AX198" s="13" t="s">
        <v>73</v>
      </c>
      <c r="AY198" s="241" t="s">
        <v>128</v>
      </c>
    </row>
    <row r="199" s="14" customFormat="1">
      <c r="A199" s="14"/>
      <c r="B199" s="242"/>
      <c r="C199" s="243"/>
      <c r="D199" s="233" t="s">
        <v>138</v>
      </c>
      <c r="E199" s="244" t="s">
        <v>1</v>
      </c>
      <c r="F199" s="245" t="s">
        <v>269</v>
      </c>
      <c r="G199" s="243"/>
      <c r="H199" s="246">
        <v>3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138</v>
      </c>
      <c r="AU199" s="252" t="s">
        <v>83</v>
      </c>
      <c r="AV199" s="14" t="s">
        <v>83</v>
      </c>
      <c r="AW199" s="14" t="s">
        <v>30</v>
      </c>
      <c r="AX199" s="14" t="s">
        <v>81</v>
      </c>
      <c r="AY199" s="252" t="s">
        <v>128</v>
      </c>
    </row>
    <row r="200" s="2" customFormat="1" ht="33" customHeight="1">
      <c r="A200" s="38"/>
      <c r="B200" s="39"/>
      <c r="C200" s="218" t="s">
        <v>270</v>
      </c>
      <c r="D200" s="218" t="s">
        <v>131</v>
      </c>
      <c r="E200" s="219" t="s">
        <v>271</v>
      </c>
      <c r="F200" s="220" t="s">
        <v>272</v>
      </c>
      <c r="G200" s="221" t="s">
        <v>223</v>
      </c>
      <c r="H200" s="222">
        <v>1</v>
      </c>
      <c r="I200" s="223"/>
      <c r="J200" s="224">
        <f>ROUND(I200*H200,2)</f>
        <v>0</v>
      </c>
      <c r="K200" s="220" t="s">
        <v>135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0.0117</v>
      </c>
      <c r="T200" s="228">
        <f>S200*H200</f>
        <v>0.0117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210</v>
      </c>
      <c r="AT200" s="229" t="s">
        <v>131</v>
      </c>
      <c r="AU200" s="229" t="s">
        <v>83</v>
      </c>
      <c r="AY200" s="17" t="s">
        <v>128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210</v>
      </c>
      <c r="BM200" s="229" t="s">
        <v>273</v>
      </c>
    </row>
    <row r="201" s="13" customFormat="1">
      <c r="A201" s="13"/>
      <c r="B201" s="231"/>
      <c r="C201" s="232"/>
      <c r="D201" s="233" t="s">
        <v>138</v>
      </c>
      <c r="E201" s="234" t="s">
        <v>1</v>
      </c>
      <c r="F201" s="235" t="s">
        <v>274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138</v>
      </c>
      <c r="AU201" s="241" t="s">
        <v>83</v>
      </c>
      <c r="AV201" s="13" t="s">
        <v>81</v>
      </c>
      <c r="AW201" s="13" t="s">
        <v>30</v>
      </c>
      <c r="AX201" s="13" t="s">
        <v>73</v>
      </c>
      <c r="AY201" s="241" t="s">
        <v>128</v>
      </c>
    </row>
    <row r="202" s="14" customFormat="1">
      <c r="A202" s="14"/>
      <c r="B202" s="242"/>
      <c r="C202" s="243"/>
      <c r="D202" s="233" t="s">
        <v>138</v>
      </c>
      <c r="E202" s="244" t="s">
        <v>1</v>
      </c>
      <c r="F202" s="245" t="s">
        <v>81</v>
      </c>
      <c r="G202" s="243"/>
      <c r="H202" s="246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138</v>
      </c>
      <c r="AU202" s="252" t="s">
        <v>83</v>
      </c>
      <c r="AV202" s="14" t="s">
        <v>83</v>
      </c>
      <c r="AW202" s="14" t="s">
        <v>30</v>
      </c>
      <c r="AX202" s="14" t="s">
        <v>81</v>
      </c>
      <c r="AY202" s="252" t="s">
        <v>128</v>
      </c>
    </row>
    <row r="203" s="2" customFormat="1" ht="44.25" customHeight="1">
      <c r="A203" s="38"/>
      <c r="B203" s="39"/>
      <c r="C203" s="218" t="s">
        <v>275</v>
      </c>
      <c r="D203" s="218" t="s">
        <v>131</v>
      </c>
      <c r="E203" s="219" t="s">
        <v>276</v>
      </c>
      <c r="F203" s="220" t="s">
        <v>277</v>
      </c>
      <c r="G203" s="221" t="s">
        <v>152</v>
      </c>
      <c r="H203" s="222">
        <v>1</v>
      </c>
      <c r="I203" s="223"/>
      <c r="J203" s="224">
        <f>ROUND(I203*H203,2)</f>
        <v>0</v>
      </c>
      <c r="K203" s="220" t="s">
        <v>135</v>
      </c>
      <c r="L203" s="44"/>
      <c r="M203" s="225" t="s">
        <v>1</v>
      </c>
      <c r="N203" s="226" t="s">
        <v>38</v>
      </c>
      <c r="O203" s="91"/>
      <c r="P203" s="227">
        <f>O203*H203</f>
        <v>0</v>
      </c>
      <c r="Q203" s="227">
        <v>0.0042207644999999998</v>
      </c>
      <c r="R203" s="227">
        <f>Q203*H203</f>
        <v>0.0042207644999999998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210</v>
      </c>
      <c r="AT203" s="229" t="s">
        <v>131</v>
      </c>
      <c r="AU203" s="229" t="s">
        <v>83</v>
      </c>
      <c r="AY203" s="17" t="s">
        <v>128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81</v>
      </c>
      <c r="BK203" s="230">
        <f>ROUND(I203*H203,2)</f>
        <v>0</v>
      </c>
      <c r="BL203" s="17" t="s">
        <v>210</v>
      </c>
      <c r="BM203" s="229" t="s">
        <v>278</v>
      </c>
    </row>
    <row r="204" s="13" customFormat="1">
      <c r="A204" s="13"/>
      <c r="B204" s="231"/>
      <c r="C204" s="232"/>
      <c r="D204" s="233" t="s">
        <v>138</v>
      </c>
      <c r="E204" s="234" t="s">
        <v>1</v>
      </c>
      <c r="F204" s="235" t="s">
        <v>279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138</v>
      </c>
      <c r="AU204" s="241" t="s">
        <v>83</v>
      </c>
      <c r="AV204" s="13" t="s">
        <v>81</v>
      </c>
      <c r="AW204" s="13" t="s">
        <v>30</v>
      </c>
      <c r="AX204" s="13" t="s">
        <v>73</v>
      </c>
      <c r="AY204" s="241" t="s">
        <v>128</v>
      </c>
    </row>
    <row r="205" s="14" customFormat="1">
      <c r="A205" s="14"/>
      <c r="B205" s="242"/>
      <c r="C205" s="243"/>
      <c r="D205" s="233" t="s">
        <v>138</v>
      </c>
      <c r="E205" s="244" t="s">
        <v>1</v>
      </c>
      <c r="F205" s="245" t="s">
        <v>81</v>
      </c>
      <c r="G205" s="243"/>
      <c r="H205" s="246">
        <v>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138</v>
      </c>
      <c r="AU205" s="252" t="s">
        <v>83</v>
      </c>
      <c r="AV205" s="14" t="s">
        <v>83</v>
      </c>
      <c r="AW205" s="14" t="s">
        <v>30</v>
      </c>
      <c r="AX205" s="14" t="s">
        <v>81</v>
      </c>
      <c r="AY205" s="252" t="s">
        <v>128</v>
      </c>
    </row>
    <row r="206" s="2" customFormat="1" ht="44.25" customHeight="1">
      <c r="A206" s="38"/>
      <c r="B206" s="39"/>
      <c r="C206" s="218" t="s">
        <v>280</v>
      </c>
      <c r="D206" s="218" t="s">
        <v>131</v>
      </c>
      <c r="E206" s="219" t="s">
        <v>281</v>
      </c>
      <c r="F206" s="220" t="s">
        <v>282</v>
      </c>
      <c r="G206" s="221" t="s">
        <v>152</v>
      </c>
      <c r="H206" s="222">
        <v>1</v>
      </c>
      <c r="I206" s="223"/>
      <c r="J206" s="224">
        <f>ROUND(I206*H206,2)</f>
        <v>0</v>
      </c>
      <c r="K206" s="220" t="s">
        <v>135</v>
      </c>
      <c r="L206" s="44"/>
      <c r="M206" s="225" t="s">
        <v>1</v>
      </c>
      <c r="N206" s="226" t="s">
        <v>38</v>
      </c>
      <c r="O206" s="91"/>
      <c r="P206" s="227">
        <f>O206*H206</f>
        <v>0</v>
      </c>
      <c r="Q206" s="227">
        <v>0.0067207645000000003</v>
      </c>
      <c r="R206" s="227">
        <f>Q206*H206</f>
        <v>0.0067207645000000003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210</v>
      </c>
      <c r="AT206" s="229" t="s">
        <v>131</v>
      </c>
      <c r="AU206" s="229" t="s">
        <v>83</v>
      </c>
      <c r="AY206" s="17" t="s">
        <v>128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210</v>
      </c>
      <c r="BM206" s="229" t="s">
        <v>283</v>
      </c>
    </row>
    <row r="207" s="13" customFormat="1">
      <c r="A207" s="13"/>
      <c r="B207" s="231"/>
      <c r="C207" s="232"/>
      <c r="D207" s="233" t="s">
        <v>138</v>
      </c>
      <c r="E207" s="234" t="s">
        <v>1</v>
      </c>
      <c r="F207" s="235" t="s">
        <v>284</v>
      </c>
      <c r="G207" s="232"/>
      <c r="H207" s="234" t="s">
        <v>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138</v>
      </c>
      <c r="AU207" s="241" t="s">
        <v>83</v>
      </c>
      <c r="AV207" s="13" t="s">
        <v>81</v>
      </c>
      <c r="AW207" s="13" t="s">
        <v>30</v>
      </c>
      <c r="AX207" s="13" t="s">
        <v>73</v>
      </c>
      <c r="AY207" s="241" t="s">
        <v>128</v>
      </c>
    </row>
    <row r="208" s="14" customFormat="1">
      <c r="A208" s="14"/>
      <c r="B208" s="242"/>
      <c r="C208" s="243"/>
      <c r="D208" s="233" t="s">
        <v>138</v>
      </c>
      <c r="E208" s="244" t="s">
        <v>1</v>
      </c>
      <c r="F208" s="245" t="s">
        <v>81</v>
      </c>
      <c r="G208" s="243"/>
      <c r="H208" s="246">
        <v>1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138</v>
      </c>
      <c r="AU208" s="252" t="s">
        <v>83</v>
      </c>
      <c r="AV208" s="14" t="s">
        <v>83</v>
      </c>
      <c r="AW208" s="14" t="s">
        <v>30</v>
      </c>
      <c r="AX208" s="14" t="s">
        <v>81</v>
      </c>
      <c r="AY208" s="252" t="s">
        <v>128</v>
      </c>
    </row>
    <row r="209" s="2" customFormat="1" ht="33" customHeight="1">
      <c r="A209" s="38"/>
      <c r="B209" s="39"/>
      <c r="C209" s="218" t="s">
        <v>285</v>
      </c>
      <c r="D209" s="218" t="s">
        <v>131</v>
      </c>
      <c r="E209" s="219" t="s">
        <v>286</v>
      </c>
      <c r="F209" s="220" t="s">
        <v>287</v>
      </c>
      <c r="G209" s="221" t="s">
        <v>223</v>
      </c>
      <c r="H209" s="222">
        <v>2</v>
      </c>
      <c r="I209" s="223"/>
      <c r="J209" s="224">
        <f>ROUND(I209*H209,2)</f>
        <v>0</v>
      </c>
      <c r="K209" s="220" t="s">
        <v>135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0.0006686153</v>
      </c>
      <c r="R209" s="227">
        <f>Q209*H209</f>
        <v>0.0013372306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210</v>
      </c>
      <c r="AT209" s="229" t="s">
        <v>131</v>
      </c>
      <c r="AU209" s="229" t="s">
        <v>83</v>
      </c>
      <c r="AY209" s="17" t="s">
        <v>128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210</v>
      </c>
      <c r="BM209" s="229" t="s">
        <v>288</v>
      </c>
    </row>
    <row r="210" s="13" customFormat="1">
      <c r="A210" s="13"/>
      <c r="B210" s="231"/>
      <c r="C210" s="232"/>
      <c r="D210" s="233" t="s">
        <v>138</v>
      </c>
      <c r="E210" s="234" t="s">
        <v>1</v>
      </c>
      <c r="F210" s="235" t="s">
        <v>289</v>
      </c>
      <c r="G210" s="232"/>
      <c r="H210" s="234" t="s">
        <v>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138</v>
      </c>
      <c r="AU210" s="241" t="s">
        <v>83</v>
      </c>
      <c r="AV210" s="13" t="s">
        <v>81</v>
      </c>
      <c r="AW210" s="13" t="s">
        <v>30</v>
      </c>
      <c r="AX210" s="13" t="s">
        <v>73</v>
      </c>
      <c r="AY210" s="241" t="s">
        <v>128</v>
      </c>
    </row>
    <row r="211" s="14" customFormat="1">
      <c r="A211" s="14"/>
      <c r="B211" s="242"/>
      <c r="C211" s="243"/>
      <c r="D211" s="233" t="s">
        <v>138</v>
      </c>
      <c r="E211" s="244" t="s">
        <v>1</v>
      </c>
      <c r="F211" s="245" t="s">
        <v>155</v>
      </c>
      <c r="G211" s="243"/>
      <c r="H211" s="246">
        <v>2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138</v>
      </c>
      <c r="AU211" s="252" t="s">
        <v>83</v>
      </c>
      <c r="AV211" s="14" t="s">
        <v>83</v>
      </c>
      <c r="AW211" s="14" t="s">
        <v>30</v>
      </c>
      <c r="AX211" s="14" t="s">
        <v>81</v>
      </c>
      <c r="AY211" s="252" t="s">
        <v>128</v>
      </c>
    </row>
    <row r="212" s="2" customFormat="1" ht="24.15" customHeight="1">
      <c r="A212" s="38"/>
      <c r="B212" s="39"/>
      <c r="C212" s="218" t="s">
        <v>290</v>
      </c>
      <c r="D212" s="218" t="s">
        <v>131</v>
      </c>
      <c r="E212" s="219" t="s">
        <v>291</v>
      </c>
      <c r="F212" s="220" t="s">
        <v>292</v>
      </c>
      <c r="G212" s="221" t="s">
        <v>223</v>
      </c>
      <c r="H212" s="222">
        <v>5</v>
      </c>
      <c r="I212" s="223"/>
      <c r="J212" s="224">
        <f>ROUND(I212*H212,2)</f>
        <v>0</v>
      </c>
      <c r="K212" s="220" t="s">
        <v>135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7.2999999999999999E-05</v>
      </c>
      <c r="R212" s="227">
        <f>Q212*H212</f>
        <v>0.00036499999999999998</v>
      </c>
      <c r="S212" s="227">
        <v>0.0044999999999999997</v>
      </c>
      <c r="T212" s="228">
        <f>S212*H212</f>
        <v>0.022499999999999999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210</v>
      </c>
      <c r="AT212" s="229" t="s">
        <v>131</v>
      </c>
      <c r="AU212" s="229" t="s">
        <v>83</v>
      </c>
      <c r="AY212" s="17" t="s">
        <v>128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210</v>
      </c>
      <c r="BM212" s="229" t="s">
        <v>293</v>
      </c>
    </row>
    <row r="213" s="13" customFormat="1">
      <c r="A213" s="13"/>
      <c r="B213" s="231"/>
      <c r="C213" s="232"/>
      <c r="D213" s="233" t="s">
        <v>138</v>
      </c>
      <c r="E213" s="234" t="s">
        <v>1</v>
      </c>
      <c r="F213" s="235" t="s">
        <v>294</v>
      </c>
      <c r="G213" s="232"/>
      <c r="H213" s="234" t="s">
        <v>1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138</v>
      </c>
      <c r="AU213" s="241" t="s">
        <v>83</v>
      </c>
      <c r="AV213" s="13" t="s">
        <v>81</v>
      </c>
      <c r="AW213" s="13" t="s">
        <v>30</v>
      </c>
      <c r="AX213" s="13" t="s">
        <v>73</v>
      </c>
      <c r="AY213" s="241" t="s">
        <v>128</v>
      </c>
    </row>
    <row r="214" s="14" customFormat="1">
      <c r="A214" s="14"/>
      <c r="B214" s="242"/>
      <c r="C214" s="243"/>
      <c r="D214" s="233" t="s">
        <v>138</v>
      </c>
      <c r="E214" s="244" t="s">
        <v>1</v>
      </c>
      <c r="F214" s="245" t="s">
        <v>295</v>
      </c>
      <c r="G214" s="243"/>
      <c r="H214" s="246">
        <v>5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138</v>
      </c>
      <c r="AU214" s="252" t="s">
        <v>83</v>
      </c>
      <c r="AV214" s="14" t="s">
        <v>83</v>
      </c>
      <c r="AW214" s="14" t="s">
        <v>30</v>
      </c>
      <c r="AX214" s="14" t="s">
        <v>81</v>
      </c>
      <c r="AY214" s="252" t="s">
        <v>128</v>
      </c>
    </row>
    <row r="215" s="2" customFormat="1" ht="37.8" customHeight="1">
      <c r="A215" s="38"/>
      <c r="B215" s="39"/>
      <c r="C215" s="218" t="s">
        <v>296</v>
      </c>
      <c r="D215" s="218" t="s">
        <v>131</v>
      </c>
      <c r="E215" s="219" t="s">
        <v>180</v>
      </c>
      <c r="F215" s="220" t="s">
        <v>181</v>
      </c>
      <c r="G215" s="221" t="s">
        <v>182</v>
      </c>
      <c r="H215" s="222">
        <v>0.68400000000000005</v>
      </c>
      <c r="I215" s="223"/>
      <c r="J215" s="224">
        <f>ROUND(I215*H215,2)</f>
        <v>0</v>
      </c>
      <c r="K215" s="220" t="s">
        <v>135</v>
      </c>
      <c r="L215" s="44"/>
      <c r="M215" s="225" t="s">
        <v>1</v>
      </c>
      <c r="N215" s="226" t="s">
        <v>38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210</v>
      </c>
      <c r="AT215" s="229" t="s">
        <v>131</v>
      </c>
      <c r="AU215" s="229" t="s">
        <v>83</v>
      </c>
      <c r="AY215" s="17" t="s">
        <v>128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81</v>
      </c>
      <c r="BK215" s="230">
        <f>ROUND(I215*H215,2)</f>
        <v>0</v>
      </c>
      <c r="BL215" s="17" t="s">
        <v>210</v>
      </c>
      <c r="BM215" s="229" t="s">
        <v>297</v>
      </c>
    </row>
    <row r="216" s="2" customFormat="1" ht="44.25" customHeight="1">
      <c r="A216" s="38"/>
      <c r="B216" s="39"/>
      <c r="C216" s="218" t="s">
        <v>298</v>
      </c>
      <c r="D216" s="218" t="s">
        <v>131</v>
      </c>
      <c r="E216" s="219" t="s">
        <v>299</v>
      </c>
      <c r="F216" s="220" t="s">
        <v>300</v>
      </c>
      <c r="G216" s="221" t="s">
        <v>182</v>
      </c>
      <c r="H216" s="222">
        <v>0.012999999999999999</v>
      </c>
      <c r="I216" s="223"/>
      <c r="J216" s="224">
        <f>ROUND(I216*H216,2)</f>
        <v>0</v>
      </c>
      <c r="K216" s="220" t="s">
        <v>135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210</v>
      </c>
      <c r="AT216" s="229" t="s">
        <v>131</v>
      </c>
      <c r="AU216" s="229" t="s">
        <v>83</v>
      </c>
      <c r="AY216" s="17" t="s">
        <v>128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210</v>
      </c>
      <c r="BM216" s="229" t="s">
        <v>301</v>
      </c>
    </row>
    <row r="217" s="12" customFormat="1" ht="22.8" customHeight="1">
      <c r="A217" s="12"/>
      <c r="B217" s="202"/>
      <c r="C217" s="203"/>
      <c r="D217" s="204" t="s">
        <v>72</v>
      </c>
      <c r="E217" s="216" t="s">
        <v>302</v>
      </c>
      <c r="F217" s="216" t="s">
        <v>303</v>
      </c>
      <c r="G217" s="203"/>
      <c r="H217" s="203"/>
      <c r="I217" s="206"/>
      <c r="J217" s="217">
        <f>BK217</f>
        <v>0</v>
      </c>
      <c r="K217" s="203"/>
      <c r="L217" s="208"/>
      <c r="M217" s="209"/>
      <c r="N217" s="210"/>
      <c r="O217" s="210"/>
      <c r="P217" s="211">
        <f>SUM(P218:P245)</f>
        <v>0</v>
      </c>
      <c r="Q217" s="210"/>
      <c r="R217" s="211">
        <f>SUM(R218:R245)</f>
        <v>0.078008749999999988</v>
      </c>
      <c r="S217" s="210"/>
      <c r="T217" s="212">
        <f>SUM(T218:T245)</f>
        <v>0.21069999999999997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3" t="s">
        <v>83</v>
      </c>
      <c r="AT217" s="214" t="s">
        <v>72</v>
      </c>
      <c r="AU217" s="214" t="s">
        <v>81</v>
      </c>
      <c r="AY217" s="213" t="s">
        <v>128</v>
      </c>
      <c r="BK217" s="215">
        <f>SUM(BK218:BK245)</f>
        <v>0</v>
      </c>
    </row>
    <row r="218" s="2" customFormat="1" ht="24.15" customHeight="1">
      <c r="A218" s="38"/>
      <c r="B218" s="39"/>
      <c r="C218" s="218" t="s">
        <v>304</v>
      </c>
      <c r="D218" s="218" t="s">
        <v>131</v>
      </c>
      <c r="E218" s="219" t="s">
        <v>305</v>
      </c>
      <c r="F218" s="220" t="s">
        <v>306</v>
      </c>
      <c r="G218" s="221" t="s">
        <v>158</v>
      </c>
      <c r="H218" s="222">
        <v>40</v>
      </c>
      <c r="I218" s="223"/>
      <c r="J218" s="224">
        <f>ROUND(I218*H218,2)</f>
        <v>0</v>
      </c>
      <c r="K218" s="220" t="s">
        <v>135</v>
      </c>
      <c r="L218" s="44"/>
      <c r="M218" s="225" t="s">
        <v>1</v>
      </c>
      <c r="N218" s="226" t="s">
        <v>38</v>
      </c>
      <c r="O218" s="91"/>
      <c r="P218" s="227">
        <f>O218*H218</f>
        <v>0</v>
      </c>
      <c r="Q218" s="227">
        <v>5.1999999999999997E-05</v>
      </c>
      <c r="R218" s="227">
        <f>Q218*H218</f>
        <v>0.0020799999999999998</v>
      </c>
      <c r="S218" s="227">
        <v>0.0047299999999999998</v>
      </c>
      <c r="T218" s="228">
        <f>S218*H218</f>
        <v>0.18919999999999998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210</v>
      </c>
      <c r="AT218" s="229" t="s">
        <v>131</v>
      </c>
      <c r="AU218" s="229" t="s">
        <v>83</v>
      </c>
      <c r="AY218" s="17" t="s">
        <v>128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210</v>
      </c>
      <c r="BM218" s="229" t="s">
        <v>307</v>
      </c>
    </row>
    <row r="219" s="13" customFormat="1">
      <c r="A219" s="13"/>
      <c r="B219" s="231"/>
      <c r="C219" s="232"/>
      <c r="D219" s="233" t="s">
        <v>138</v>
      </c>
      <c r="E219" s="234" t="s">
        <v>1</v>
      </c>
      <c r="F219" s="235" t="s">
        <v>308</v>
      </c>
      <c r="G219" s="232"/>
      <c r="H219" s="234" t="s">
        <v>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138</v>
      </c>
      <c r="AU219" s="241" t="s">
        <v>83</v>
      </c>
      <c r="AV219" s="13" t="s">
        <v>81</v>
      </c>
      <c r="AW219" s="13" t="s">
        <v>30</v>
      </c>
      <c r="AX219" s="13" t="s">
        <v>73</v>
      </c>
      <c r="AY219" s="241" t="s">
        <v>128</v>
      </c>
    </row>
    <row r="220" s="14" customFormat="1">
      <c r="A220" s="14"/>
      <c r="B220" s="242"/>
      <c r="C220" s="243"/>
      <c r="D220" s="233" t="s">
        <v>138</v>
      </c>
      <c r="E220" s="244" t="s">
        <v>1</v>
      </c>
      <c r="F220" s="245" t="s">
        <v>309</v>
      </c>
      <c r="G220" s="243"/>
      <c r="H220" s="246">
        <v>40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138</v>
      </c>
      <c r="AU220" s="252" t="s">
        <v>83</v>
      </c>
      <c r="AV220" s="14" t="s">
        <v>83</v>
      </c>
      <c r="AW220" s="14" t="s">
        <v>30</v>
      </c>
      <c r="AX220" s="14" t="s">
        <v>81</v>
      </c>
      <c r="AY220" s="252" t="s">
        <v>128</v>
      </c>
    </row>
    <row r="221" s="2" customFormat="1" ht="33" customHeight="1">
      <c r="A221" s="38"/>
      <c r="B221" s="39"/>
      <c r="C221" s="218" t="s">
        <v>310</v>
      </c>
      <c r="D221" s="218" t="s">
        <v>131</v>
      </c>
      <c r="E221" s="219" t="s">
        <v>311</v>
      </c>
      <c r="F221" s="220" t="s">
        <v>312</v>
      </c>
      <c r="G221" s="221" t="s">
        <v>158</v>
      </c>
      <c r="H221" s="222">
        <v>2</v>
      </c>
      <c r="I221" s="223"/>
      <c r="J221" s="224">
        <f>ROUND(I221*H221,2)</f>
        <v>0</v>
      </c>
      <c r="K221" s="220" t="s">
        <v>135</v>
      </c>
      <c r="L221" s="44"/>
      <c r="M221" s="225" t="s">
        <v>1</v>
      </c>
      <c r="N221" s="226" t="s">
        <v>38</v>
      </c>
      <c r="O221" s="91"/>
      <c r="P221" s="227">
        <f>O221*H221</f>
        <v>0</v>
      </c>
      <c r="Q221" s="227">
        <v>0.00040339999999999999</v>
      </c>
      <c r="R221" s="227">
        <f>Q221*H221</f>
        <v>0.00080679999999999999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210</v>
      </c>
      <c r="AT221" s="229" t="s">
        <v>131</v>
      </c>
      <c r="AU221" s="229" t="s">
        <v>83</v>
      </c>
      <c r="AY221" s="17" t="s">
        <v>128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81</v>
      </c>
      <c r="BK221" s="230">
        <f>ROUND(I221*H221,2)</f>
        <v>0</v>
      </c>
      <c r="BL221" s="17" t="s">
        <v>210</v>
      </c>
      <c r="BM221" s="229" t="s">
        <v>313</v>
      </c>
    </row>
    <row r="222" s="13" customFormat="1">
      <c r="A222" s="13"/>
      <c r="B222" s="231"/>
      <c r="C222" s="232"/>
      <c r="D222" s="233" t="s">
        <v>138</v>
      </c>
      <c r="E222" s="234" t="s">
        <v>1</v>
      </c>
      <c r="F222" s="235" t="s">
        <v>314</v>
      </c>
      <c r="G222" s="232"/>
      <c r="H222" s="234" t="s">
        <v>1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138</v>
      </c>
      <c r="AU222" s="241" t="s">
        <v>83</v>
      </c>
      <c r="AV222" s="13" t="s">
        <v>81</v>
      </c>
      <c r="AW222" s="13" t="s">
        <v>30</v>
      </c>
      <c r="AX222" s="13" t="s">
        <v>73</v>
      </c>
      <c r="AY222" s="241" t="s">
        <v>128</v>
      </c>
    </row>
    <row r="223" s="14" customFormat="1">
      <c r="A223" s="14"/>
      <c r="B223" s="242"/>
      <c r="C223" s="243"/>
      <c r="D223" s="233" t="s">
        <v>138</v>
      </c>
      <c r="E223" s="244" t="s">
        <v>1</v>
      </c>
      <c r="F223" s="245" t="s">
        <v>83</v>
      </c>
      <c r="G223" s="243"/>
      <c r="H223" s="246">
        <v>2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138</v>
      </c>
      <c r="AU223" s="252" t="s">
        <v>83</v>
      </c>
      <c r="AV223" s="14" t="s">
        <v>83</v>
      </c>
      <c r="AW223" s="14" t="s">
        <v>30</v>
      </c>
      <c r="AX223" s="14" t="s">
        <v>81</v>
      </c>
      <c r="AY223" s="252" t="s">
        <v>128</v>
      </c>
    </row>
    <row r="224" s="2" customFormat="1" ht="24.15" customHeight="1">
      <c r="A224" s="38"/>
      <c r="B224" s="39"/>
      <c r="C224" s="257" t="s">
        <v>315</v>
      </c>
      <c r="D224" s="257" t="s">
        <v>316</v>
      </c>
      <c r="E224" s="258" t="s">
        <v>317</v>
      </c>
      <c r="F224" s="259" t="s">
        <v>318</v>
      </c>
      <c r="G224" s="260" t="s">
        <v>223</v>
      </c>
      <c r="H224" s="261">
        <v>2</v>
      </c>
      <c r="I224" s="262"/>
      <c r="J224" s="263">
        <f>ROUND(I224*H224,2)</f>
        <v>0</v>
      </c>
      <c r="K224" s="259" t="s">
        <v>135</v>
      </c>
      <c r="L224" s="264"/>
      <c r="M224" s="265" t="s">
        <v>1</v>
      </c>
      <c r="N224" s="266" t="s">
        <v>38</v>
      </c>
      <c r="O224" s="91"/>
      <c r="P224" s="227">
        <f>O224*H224</f>
        <v>0</v>
      </c>
      <c r="Q224" s="227">
        <v>0.00013999999999999999</v>
      </c>
      <c r="R224" s="227">
        <f>Q224*H224</f>
        <v>0.00027999999999999998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304</v>
      </c>
      <c r="AT224" s="229" t="s">
        <v>316</v>
      </c>
      <c r="AU224" s="229" t="s">
        <v>83</v>
      </c>
      <c r="AY224" s="17" t="s">
        <v>128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210</v>
      </c>
      <c r="BM224" s="229" t="s">
        <v>319</v>
      </c>
    </row>
    <row r="225" s="2" customFormat="1" ht="33" customHeight="1">
      <c r="A225" s="38"/>
      <c r="B225" s="39"/>
      <c r="C225" s="218" t="s">
        <v>320</v>
      </c>
      <c r="D225" s="218" t="s">
        <v>131</v>
      </c>
      <c r="E225" s="219" t="s">
        <v>321</v>
      </c>
      <c r="F225" s="220" t="s">
        <v>322</v>
      </c>
      <c r="G225" s="221" t="s">
        <v>158</v>
      </c>
      <c r="H225" s="222">
        <v>4</v>
      </c>
      <c r="I225" s="223"/>
      <c r="J225" s="224">
        <f>ROUND(I225*H225,2)</f>
        <v>0</v>
      </c>
      <c r="K225" s="220" t="s">
        <v>135</v>
      </c>
      <c r="L225" s="44"/>
      <c r="M225" s="225" t="s">
        <v>1</v>
      </c>
      <c r="N225" s="226" t="s">
        <v>38</v>
      </c>
      <c r="O225" s="91"/>
      <c r="P225" s="227">
        <f>O225*H225</f>
        <v>0</v>
      </c>
      <c r="Q225" s="227">
        <v>0.00045689999999999999</v>
      </c>
      <c r="R225" s="227">
        <f>Q225*H225</f>
        <v>0.0018276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210</v>
      </c>
      <c r="AT225" s="229" t="s">
        <v>131</v>
      </c>
      <c r="AU225" s="229" t="s">
        <v>83</v>
      </c>
      <c r="AY225" s="17" t="s">
        <v>128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210</v>
      </c>
      <c r="BM225" s="229" t="s">
        <v>323</v>
      </c>
    </row>
    <row r="226" s="13" customFormat="1">
      <c r="A226" s="13"/>
      <c r="B226" s="231"/>
      <c r="C226" s="232"/>
      <c r="D226" s="233" t="s">
        <v>138</v>
      </c>
      <c r="E226" s="234" t="s">
        <v>1</v>
      </c>
      <c r="F226" s="235" t="s">
        <v>324</v>
      </c>
      <c r="G226" s="232"/>
      <c r="H226" s="234" t="s">
        <v>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138</v>
      </c>
      <c r="AU226" s="241" t="s">
        <v>83</v>
      </c>
      <c r="AV226" s="13" t="s">
        <v>81</v>
      </c>
      <c r="AW226" s="13" t="s">
        <v>30</v>
      </c>
      <c r="AX226" s="13" t="s">
        <v>73</v>
      </c>
      <c r="AY226" s="241" t="s">
        <v>128</v>
      </c>
    </row>
    <row r="227" s="14" customFormat="1">
      <c r="A227" s="14"/>
      <c r="B227" s="242"/>
      <c r="C227" s="243"/>
      <c r="D227" s="233" t="s">
        <v>138</v>
      </c>
      <c r="E227" s="244" t="s">
        <v>1</v>
      </c>
      <c r="F227" s="245" t="s">
        <v>219</v>
      </c>
      <c r="G227" s="243"/>
      <c r="H227" s="246">
        <v>4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138</v>
      </c>
      <c r="AU227" s="252" t="s">
        <v>83</v>
      </c>
      <c r="AV227" s="14" t="s">
        <v>83</v>
      </c>
      <c r="AW227" s="14" t="s">
        <v>30</v>
      </c>
      <c r="AX227" s="14" t="s">
        <v>81</v>
      </c>
      <c r="AY227" s="252" t="s">
        <v>128</v>
      </c>
    </row>
    <row r="228" s="2" customFormat="1" ht="24.15" customHeight="1">
      <c r="A228" s="38"/>
      <c r="B228" s="39"/>
      <c r="C228" s="257" t="s">
        <v>325</v>
      </c>
      <c r="D228" s="257" t="s">
        <v>316</v>
      </c>
      <c r="E228" s="258" t="s">
        <v>326</v>
      </c>
      <c r="F228" s="259" t="s">
        <v>327</v>
      </c>
      <c r="G228" s="260" t="s">
        <v>223</v>
      </c>
      <c r="H228" s="261">
        <v>4</v>
      </c>
      <c r="I228" s="262"/>
      <c r="J228" s="263">
        <f>ROUND(I228*H228,2)</f>
        <v>0</v>
      </c>
      <c r="K228" s="259" t="s">
        <v>135</v>
      </c>
      <c r="L228" s="264"/>
      <c r="M228" s="265" t="s">
        <v>1</v>
      </c>
      <c r="N228" s="266" t="s">
        <v>38</v>
      </c>
      <c r="O228" s="91"/>
      <c r="P228" s="227">
        <f>O228*H228</f>
        <v>0</v>
      </c>
      <c r="Q228" s="227">
        <v>0.00025999999999999998</v>
      </c>
      <c r="R228" s="227">
        <f>Q228*H228</f>
        <v>0.0010399999999999999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304</v>
      </c>
      <c r="AT228" s="229" t="s">
        <v>316</v>
      </c>
      <c r="AU228" s="229" t="s">
        <v>83</v>
      </c>
      <c r="AY228" s="17" t="s">
        <v>128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210</v>
      </c>
      <c r="BM228" s="229" t="s">
        <v>328</v>
      </c>
    </row>
    <row r="229" s="2" customFormat="1" ht="37.8" customHeight="1">
      <c r="A229" s="38"/>
      <c r="B229" s="39"/>
      <c r="C229" s="218" t="s">
        <v>329</v>
      </c>
      <c r="D229" s="218" t="s">
        <v>131</v>
      </c>
      <c r="E229" s="219" t="s">
        <v>330</v>
      </c>
      <c r="F229" s="220" t="s">
        <v>331</v>
      </c>
      <c r="G229" s="221" t="s">
        <v>223</v>
      </c>
      <c r="H229" s="222">
        <v>10</v>
      </c>
      <c r="I229" s="223"/>
      <c r="J229" s="224">
        <f>ROUND(I229*H229,2)</f>
        <v>0</v>
      </c>
      <c r="K229" s="220" t="s">
        <v>135</v>
      </c>
      <c r="L229" s="44"/>
      <c r="M229" s="225" t="s">
        <v>1</v>
      </c>
      <c r="N229" s="226" t="s">
        <v>38</v>
      </c>
      <c r="O229" s="91"/>
      <c r="P229" s="227">
        <f>O229*H229</f>
        <v>0</v>
      </c>
      <c r="Q229" s="227">
        <v>2.1399999999999998E-05</v>
      </c>
      <c r="R229" s="227">
        <f>Q229*H229</f>
        <v>0.000214</v>
      </c>
      <c r="S229" s="227">
        <v>0.00215</v>
      </c>
      <c r="T229" s="228">
        <f>S229*H229</f>
        <v>0.021499999999999998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210</v>
      </c>
      <c r="AT229" s="229" t="s">
        <v>131</v>
      </c>
      <c r="AU229" s="229" t="s">
        <v>83</v>
      </c>
      <c r="AY229" s="17" t="s">
        <v>128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81</v>
      </c>
      <c r="BK229" s="230">
        <f>ROUND(I229*H229,2)</f>
        <v>0</v>
      </c>
      <c r="BL229" s="17" t="s">
        <v>210</v>
      </c>
      <c r="BM229" s="229" t="s">
        <v>332</v>
      </c>
    </row>
    <row r="230" s="13" customFormat="1">
      <c r="A230" s="13"/>
      <c r="B230" s="231"/>
      <c r="C230" s="232"/>
      <c r="D230" s="233" t="s">
        <v>138</v>
      </c>
      <c r="E230" s="234" t="s">
        <v>1</v>
      </c>
      <c r="F230" s="235" t="s">
        <v>333</v>
      </c>
      <c r="G230" s="232"/>
      <c r="H230" s="234" t="s">
        <v>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138</v>
      </c>
      <c r="AU230" s="241" t="s">
        <v>83</v>
      </c>
      <c r="AV230" s="13" t="s">
        <v>81</v>
      </c>
      <c r="AW230" s="13" t="s">
        <v>30</v>
      </c>
      <c r="AX230" s="13" t="s">
        <v>73</v>
      </c>
      <c r="AY230" s="241" t="s">
        <v>128</v>
      </c>
    </row>
    <row r="231" s="14" customFormat="1">
      <c r="A231" s="14"/>
      <c r="B231" s="242"/>
      <c r="C231" s="243"/>
      <c r="D231" s="233" t="s">
        <v>138</v>
      </c>
      <c r="E231" s="244" t="s">
        <v>1</v>
      </c>
      <c r="F231" s="245" t="s">
        <v>193</v>
      </c>
      <c r="G231" s="243"/>
      <c r="H231" s="246">
        <v>10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138</v>
      </c>
      <c r="AU231" s="252" t="s">
        <v>83</v>
      </c>
      <c r="AV231" s="14" t="s">
        <v>83</v>
      </c>
      <c r="AW231" s="14" t="s">
        <v>30</v>
      </c>
      <c r="AX231" s="14" t="s">
        <v>81</v>
      </c>
      <c r="AY231" s="252" t="s">
        <v>128</v>
      </c>
    </row>
    <row r="232" s="2" customFormat="1" ht="24.15" customHeight="1">
      <c r="A232" s="38"/>
      <c r="B232" s="39"/>
      <c r="C232" s="218" t="s">
        <v>334</v>
      </c>
      <c r="D232" s="218" t="s">
        <v>131</v>
      </c>
      <c r="E232" s="219" t="s">
        <v>335</v>
      </c>
      <c r="F232" s="220" t="s">
        <v>336</v>
      </c>
      <c r="G232" s="221" t="s">
        <v>158</v>
      </c>
      <c r="H232" s="222">
        <v>15</v>
      </c>
      <c r="I232" s="223"/>
      <c r="J232" s="224">
        <f>ROUND(I232*H232,2)</f>
        <v>0</v>
      </c>
      <c r="K232" s="220" t="s">
        <v>135</v>
      </c>
      <c r="L232" s="44"/>
      <c r="M232" s="225" t="s">
        <v>1</v>
      </c>
      <c r="N232" s="226" t="s">
        <v>38</v>
      </c>
      <c r="O232" s="91"/>
      <c r="P232" s="227">
        <f>O232*H232</f>
        <v>0</v>
      </c>
      <c r="Q232" s="227">
        <v>0.001251135</v>
      </c>
      <c r="R232" s="227">
        <f>Q232*H232</f>
        <v>0.018767025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210</v>
      </c>
      <c r="AT232" s="229" t="s">
        <v>131</v>
      </c>
      <c r="AU232" s="229" t="s">
        <v>83</v>
      </c>
      <c r="AY232" s="17" t="s">
        <v>128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81</v>
      </c>
      <c r="BK232" s="230">
        <f>ROUND(I232*H232,2)</f>
        <v>0</v>
      </c>
      <c r="BL232" s="17" t="s">
        <v>210</v>
      </c>
      <c r="BM232" s="229" t="s">
        <v>337</v>
      </c>
    </row>
    <row r="233" s="13" customFormat="1">
      <c r="A233" s="13"/>
      <c r="B233" s="231"/>
      <c r="C233" s="232"/>
      <c r="D233" s="233" t="s">
        <v>138</v>
      </c>
      <c r="E233" s="234" t="s">
        <v>1</v>
      </c>
      <c r="F233" s="235" t="s">
        <v>338</v>
      </c>
      <c r="G233" s="232"/>
      <c r="H233" s="234" t="s">
        <v>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138</v>
      </c>
      <c r="AU233" s="241" t="s">
        <v>83</v>
      </c>
      <c r="AV233" s="13" t="s">
        <v>81</v>
      </c>
      <c r="AW233" s="13" t="s">
        <v>30</v>
      </c>
      <c r="AX233" s="13" t="s">
        <v>73</v>
      </c>
      <c r="AY233" s="241" t="s">
        <v>128</v>
      </c>
    </row>
    <row r="234" s="14" customFormat="1">
      <c r="A234" s="14"/>
      <c r="B234" s="242"/>
      <c r="C234" s="243"/>
      <c r="D234" s="233" t="s">
        <v>138</v>
      </c>
      <c r="E234" s="244" t="s">
        <v>1</v>
      </c>
      <c r="F234" s="245" t="s">
        <v>8</v>
      </c>
      <c r="G234" s="243"/>
      <c r="H234" s="246">
        <v>15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138</v>
      </c>
      <c r="AU234" s="252" t="s">
        <v>83</v>
      </c>
      <c r="AV234" s="14" t="s">
        <v>83</v>
      </c>
      <c r="AW234" s="14" t="s">
        <v>30</v>
      </c>
      <c r="AX234" s="14" t="s">
        <v>81</v>
      </c>
      <c r="AY234" s="252" t="s">
        <v>128</v>
      </c>
    </row>
    <row r="235" s="2" customFormat="1" ht="24.15" customHeight="1">
      <c r="A235" s="38"/>
      <c r="B235" s="39"/>
      <c r="C235" s="218" t="s">
        <v>339</v>
      </c>
      <c r="D235" s="218" t="s">
        <v>131</v>
      </c>
      <c r="E235" s="219" t="s">
        <v>340</v>
      </c>
      <c r="F235" s="220" t="s">
        <v>341</v>
      </c>
      <c r="G235" s="221" t="s">
        <v>158</v>
      </c>
      <c r="H235" s="222">
        <v>25</v>
      </c>
      <c r="I235" s="223"/>
      <c r="J235" s="224">
        <f>ROUND(I235*H235,2)</f>
        <v>0</v>
      </c>
      <c r="K235" s="220" t="s">
        <v>135</v>
      </c>
      <c r="L235" s="44"/>
      <c r="M235" s="225" t="s">
        <v>1</v>
      </c>
      <c r="N235" s="226" t="s">
        <v>38</v>
      </c>
      <c r="O235" s="91"/>
      <c r="P235" s="227">
        <f>O235*H235</f>
        <v>0</v>
      </c>
      <c r="Q235" s="227">
        <v>0.0016151850000000001</v>
      </c>
      <c r="R235" s="227">
        <f>Q235*H235</f>
        <v>0.040379625000000002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210</v>
      </c>
      <c r="AT235" s="229" t="s">
        <v>131</v>
      </c>
      <c r="AU235" s="229" t="s">
        <v>83</v>
      </c>
      <c r="AY235" s="17" t="s">
        <v>128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81</v>
      </c>
      <c r="BK235" s="230">
        <f>ROUND(I235*H235,2)</f>
        <v>0</v>
      </c>
      <c r="BL235" s="17" t="s">
        <v>210</v>
      </c>
      <c r="BM235" s="229" t="s">
        <v>342</v>
      </c>
    </row>
    <row r="236" s="13" customFormat="1">
      <c r="A236" s="13"/>
      <c r="B236" s="231"/>
      <c r="C236" s="232"/>
      <c r="D236" s="233" t="s">
        <v>138</v>
      </c>
      <c r="E236" s="234" t="s">
        <v>1</v>
      </c>
      <c r="F236" s="235" t="s">
        <v>338</v>
      </c>
      <c r="G236" s="232"/>
      <c r="H236" s="234" t="s">
        <v>1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138</v>
      </c>
      <c r="AU236" s="241" t="s">
        <v>83</v>
      </c>
      <c r="AV236" s="13" t="s">
        <v>81</v>
      </c>
      <c r="AW236" s="13" t="s">
        <v>30</v>
      </c>
      <c r="AX236" s="13" t="s">
        <v>73</v>
      </c>
      <c r="AY236" s="241" t="s">
        <v>128</v>
      </c>
    </row>
    <row r="237" s="14" customFormat="1">
      <c r="A237" s="14"/>
      <c r="B237" s="242"/>
      <c r="C237" s="243"/>
      <c r="D237" s="233" t="s">
        <v>138</v>
      </c>
      <c r="E237" s="244" t="s">
        <v>1</v>
      </c>
      <c r="F237" s="245" t="s">
        <v>270</v>
      </c>
      <c r="G237" s="243"/>
      <c r="H237" s="246">
        <v>25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138</v>
      </c>
      <c r="AU237" s="252" t="s">
        <v>83</v>
      </c>
      <c r="AV237" s="14" t="s">
        <v>83</v>
      </c>
      <c r="AW237" s="14" t="s">
        <v>30</v>
      </c>
      <c r="AX237" s="14" t="s">
        <v>81</v>
      </c>
      <c r="AY237" s="252" t="s">
        <v>128</v>
      </c>
    </row>
    <row r="238" s="2" customFormat="1" ht="33" customHeight="1">
      <c r="A238" s="38"/>
      <c r="B238" s="39"/>
      <c r="C238" s="218" t="s">
        <v>309</v>
      </c>
      <c r="D238" s="218" t="s">
        <v>131</v>
      </c>
      <c r="E238" s="219" t="s">
        <v>343</v>
      </c>
      <c r="F238" s="220" t="s">
        <v>344</v>
      </c>
      <c r="G238" s="221" t="s">
        <v>158</v>
      </c>
      <c r="H238" s="222">
        <v>15</v>
      </c>
      <c r="I238" s="223"/>
      <c r="J238" s="224">
        <f>ROUND(I238*H238,2)</f>
        <v>0</v>
      </c>
      <c r="K238" s="220" t="s">
        <v>135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5.24E-05</v>
      </c>
      <c r="R238" s="227">
        <f>Q238*H238</f>
        <v>0.00078600000000000002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210</v>
      </c>
      <c r="AT238" s="229" t="s">
        <v>131</v>
      </c>
      <c r="AU238" s="229" t="s">
        <v>83</v>
      </c>
      <c r="AY238" s="17" t="s">
        <v>128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81</v>
      </c>
      <c r="BK238" s="230">
        <f>ROUND(I238*H238,2)</f>
        <v>0</v>
      </c>
      <c r="BL238" s="17" t="s">
        <v>210</v>
      </c>
      <c r="BM238" s="229" t="s">
        <v>345</v>
      </c>
    </row>
    <row r="239" s="2" customFormat="1" ht="33" customHeight="1">
      <c r="A239" s="38"/>
      <c r="B239" s="39"/>
      <c r="C239" s="218" t="s">
        <v>346</v>
      </c>
      <c r="D239" s="218" t="s">
        <v>131</v>
      </c>
      <c r="E239" s="219" t="s">
        <v>347</v>
      </c>
      <c r="F239" s="220" t="s">
        <v>348</v>
      </c>
      <c r="G239" s="221" t="s">
        <v>158</v>
      </c>
      <c r="H239" s="222">
        <v>25</v>
      </c>
      <c r="I239" s="223"/>
      <c r="J239" s="224">
        <f>ROUND(I239*H239,2)</f>
        <v>0</v>
      </c>
      <c r="K239" s="220" t="s">
        <v>135</v>
      </c>
      <c r="L239" s="44"/>
      <c r="M239" s="225" t="s">
        <v>1</v>
      </c>
      <c r="N239" s="226" t="s">
        <v>38</v>
      </c>
      <c r="O239" s="91"/>
      <c r="P239" s="227">
        <f>O239*H239</f>
        <v>0</v>
      </c>
      <c r="Q239" s="227">
        <v>6.4900000000000005E-05</v>
      </c>
      <c r="R239" s="227">
        <f>Q239*H239</f>
        <v>0.0016225000000000002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210</v>
      </c>
      <c r="AT239" s="229" t="s">
        <v>131</v>
      </c>
      <c r="AU239" s="229" t="s">
        <v>83</v>
      </c>
      <c r="AY239" s="17" t="s">
        <v>128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81</v>
      </c>
      <c r="BK239" s="230">
        <f>ROUND(I239*H239,2)</f>
        <v>0</v>
      </c>
      <c r="BL239" s="17" t="s">
        <v>210</v>
      </c>
      <c r="BM239" s="229" t="s">
        <v>349</v>
      </c>
    </row>
    <row r="240" s="2" customFormat="1" ht="24.15" customHeight="1">
      <c r="A240" s="38"/>
      <c r="B240" s="39"/>
      <c r="C240" s="218" t="s">
        <v>350</v>
      </c>
      <c r="D240" s="218" t="s">
        <v>131</v>
      </c>
      <c r="E240" s="219" t="s">
        <v>351</v>
      </c>
      <c r="F240" s="220" t="s">
        <v>352</v>
      </c>
      <c r="G240" s="221" t="s">
        <v>223</v>
      </c>
      <c r="H240" s="222">
        <v>6</v>
      </c>
      <c r="I240" s="223"/>
      <c r="J240" s="224">
        <f>ROUND(I240*H240,2)</f>
        <v>0</v>
      </c>
      <c r="K240" s="220" t="s">
        <v>135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5.24E-05</v>
      </c>
      <c r="R240" s="227">
        <f>Q240*H240</f>
        <v>0.0003144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210</v>
      </c>
      <c r="AT240" s="229" t="s">
        <v>131</v>
      </c>
      <c r="AU240" s="229" t="s">
        <v>83</v>
      </c>
      <c r="AY240" s="17" t="s">
        <v>128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210</v>
      </c>
      <c r="BM240" s="229" t="s">
        <v>353</v>
      </c>
    </row>
    <row r="241" s="2" customFormat="1" ht="24.15" customHeight="1">
      <c r="A241" s="38"/>
      <c r="B241" s="39"/>
      <c r="C241" s="218" t="s">
        <v>354</v>
      </c>
      <c r="D241" s="218" t="s">
        <v>131</v>
      </c>
      <c r="E241" s="219" t="s">
        <v>355</v>
      </c>
      <c r="F241" s="220" t="s">
        <v>356</v>
      </c>
      <c r="G241" s="221" t="s">
        <v>223</v>
      </c>
      <c r="H241" s="222">
        <v>4</v>
      </c>
      <c r="I241" s="223"/>
      <c r="J241" s="224">
        <f>ROUND(I241*H241,2)</f>
        <v>0</v>
      </c>
      <c r="K241" s="220" t="s">
        <v>135</v>
      </c>
      <c r="L241" s="44"/>
      <c r="M241" s="225" t="s">
        <v>1</v>
      </c>
      <c r="N241" s="226" t="s">
        <v>38</v>
      </c>
      <c r="O241" s="91"/>
      <c r="P241" s="227">
        <f>O241*H241</f>
        <v>0</v>
      </c>
      <c r="Q241" s="227">
        <v>6.4900000000000005E-05</v>
      </c>
      <c r="R241" s="227">
        <f>Q241*H241</f>
        <v>0.00025960000000000002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210</v>
      </c>
      <c r="AT241" s="229" t="s">
        <v>131</v>
      </c>
      <c r="AU241" s="229" t="s">
        <v>83</v>
      </c>
      <c r="AY241" s="17" t="s">
        <v>128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81</v>
      </c>
      <c r="BK241" s="230">
        <f>ROUND(I241*H241,2)</f>
        <v>0</v>
      </c>
      <c r="BL241" s="17" t="s">
        <v>210</v>
      </c>
      <c r="BM241" s="229" t="s">
        <v>357</v>
      </c>
    </row>
    <row r="242" s="2" customFormat="1" ht="24.15" customHeight="1">
      <c r="A242" s="38"/>
      <c r="B242" s="39"/>
      <c r="C242" s="218" t="s">
        <v>358</v>
      </c>
      <c r="D242" s="218" t="s">
        <v>131</v>
      </c>
      <c r="E242" s="219" t="s">
        <v>359</v>
      </c>
      <c r="F242" s="220" t="s">
        <v>360</v>
      </c>
      <c r="G242" s="221" t="s">
        <v>158</v>
      </c>
      <c r="H242" s="222">
        <v>40</v>
      </c>
      <c r="I242" s="223"/>
      <c r="J242" s="224">
        <f>ROUND(I242*H242,2)</f>
        <v>0</v>
      </c>
      <c r="K242" s="220" t="s">
        <v>135</v>
      </c>
      <c r="L242" s="44"/>
      <c r="M242" s="225" t="s">
        <v>1</v>
      </c>
      <c r="N242" s="226" t="s">
        <v>38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210</v>
      </c>
      <c r="AT242" s="229" t="s">
        <v>131</v>
      </c>
      <c r="AU242" s="229" t="s">
        <v>83</v>
      </c>
      <c r="AY242" s="17" t="s">
        <v>128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81</v>
      </c>
      <c r="BK242" s="230">
        <f>ROUND(I242*H242,2)</f>
        <v>0</v>
      </c>
      <c r="BL242" s="17" t="s">
        <v>210</v>
      </c>
      <c r="BM242" s="229" t="s">
        <v>361</v>
      </c>
    </row>
    <row r="243" s="2" customFormat="1" ht="55.5" customHeight="1">
      <c r="A243" s="38"/>
      <c r="B243" s="39"/>
      <c r="C243" s="218" t="s">
        <v>362</v>
      </c>
      <c r="D243" s="218" t="s">
        <v>131</v>
      </c>
      <c r="E243" s="219" t="s">
        <v>363</v>
      </c>
      <c r="F243" s="220" t="s">
        <v>364</v>
      </c>
      <c r="G243" s="221" t="s">
        <v>158</v>
      </c>
      <c r="H243" s="222">
        <v>40</v>
      </c>
      <c r="I243" s="223"/>
      <c r="J243" s="224">
        <f>ROUND(I243*H243,2)</f>
        <v>0</v>
      </c>
      <c r="K243" s="220" t="s">
        <v>135</v>
      </c>
      <c r="L243" s="44"/>
      <c r="M243" s="225" t="s">
        <v>1</v>
      </c>
      <c r="N243" s="226" t="s">
        <v>38</v>
      </c>
      <c r="O243" s="91"/>
      <c r="P243" s="227">
        <f>O243*H243</f>
        <v>0</v>
      </c>
      <c r="Q243" s="227">
        <v>0.00024078000000000001</v>
      </c>
      <c r="R243" s="227">
        <f>Q243*H243</f>
        <v>0.0096311999999999995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210</v>
      </c>
      <c r="AT243" s="229" t="s">
        <v>131</v>
      </c>
      <c r="AU243" s="229" t="s">
        <v>83</v>
      </c>
      <c r="AY243" s="17" t="s">
        <v>128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81</v>
      </c>
      <c r="BK243" s="230">
        <f>ROUND(I243*H243,2)</f>
        <v>0</v>
      </c>
      <c r="BL243" s="17" t="s">
        <v>210</v>
      </c>
      <c r="BM243" s="229" t="s">
        <v>365</v>
      </c>
    </row>
    <row r="244" s="2" customFormat="1" ht="37.8" customHeight="1">
      <c r="A244" s="38"/>
      <c r="B244" s="39"/>
      <c r="C244" s="218" t="s">
        <v>366</v>
      </c>
      <c r="D244" s="218" t="s">
        <v>131</v>
      </c>
      <c r="E244" s="219" t="s">
        <v>180</v>
      </c>
      <c r="F244" s="220" t="s">
        <v>181</v>
      </c>
      <c r="G244" s="221" t="s">
        <v>182</v>
      </c>
      <c r="H244" s="222">
        <v>0.68400000000000005</v>
      </c>
      <c r="I244" s="223"/>
      <c r="J244" s="224">
        <f>ROUND(I244*H244,2)</f>
        <v>0</v>
      </c>
      <c r="K244" s="220" t="s">
        <v>135</v>
      </c>
      <c r="L244" s="44"/>
      <c r="M244" s="225" t="s">
        <v>1</v>
      </c>
      <c r="N244" s="226" t="s">
        <v>38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210</v>
      </c>
      <c r="AT244" s="229" t="s">
        <v>131</v>
      </c>
      <c r="AU244" s="229" t="s">
        <v>83</v>
      </c>
      <c r="AY244" s="17" t="s">
        <v>128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81</v>
      </c>
      <c r="BK244" s="230">
        <f>ROUND(I244*H244,2)</f>
        <v>0</v>
      </c>
      <c r="BL244" s="17" t="s">
        <v>210</v>
      </c>
      <c r="BM244" s="229" t="s">
        <v>367</v>
      </c>
    </row>
    <row r="245" s="2" customFormat="1" ht="44.25" customHeight="1">
      <c r="A245" s="38"/>
      <c r="B245" s="39"/>
      <c r="C245" s="218" t="s">
        <v>368</v>
      </c>
      <c r="D245" s="218" t="s">
        <v>131</v>
      </c>
      <c r="E245" s="219" t="s">
        <v>369</v>
      </c>
      <c r="F245" s="220" t="s">
        <v>370</v>
      </c>
      <c r="G245" s="221" t="s">
        <v>182</v>
      </c>
      <c r="H245" s="222">
        <v>0.078</v>
      </c>
      <c r="I245" s="223"/>
      <c r="J245" s="224">
        <f>ROUND(I245*H245,2)</f>
        <v>0</v>
      </c>
      <c r="K245" s="220" t="s">
        <v>135</v>
      </c>
      <c r="L245" s="44"/>
      <c r="M245" s="225" t="s">
        <v>1</v>
      </c>
      <c r="N245" s="226" t="s">
        <v>38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210</v>
      </c>
      <c r="AT245" s="229" t="s">
        <v>131</v>
      </c>
      <c r="AU245" s="229" t="s">
        <v>83</v>
      </c>
      <c r="AY245" s="17" t="s">
        <v>128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81</v>
      </c>
      <c r="BK245" s="230">
        <f>ROUND(I245*H245,2)</f>
        <v>0</v>
      </c>
      <c r="BL245" s="17" t="s">
        <v>210</v>
      </c>
      <c r="BM245" s="229" t="s">
        <v>371</v>
      </c>
    </row>
    <row r="246" s="12" customFormat="1" ht="22.8" customHeight="1">
      <c r="A246" s="12"/>
      <c r="B246" s="202"/>
      <c r="C246" s="203"/>
      <c r="D246" s="204" t="s">
        <v>72</v>
      </c>
      <c r="E246" s="216" t="s">
        <v>372</v>
      </c>
      <c r="F246" s="216" t="s">
        <v>373</v>
      </c>
      <c r="G246" s="203"/>
      <c r="H246" s="203"/>
      <c r="I246" s="206"/>
      <c r="J246" s="217">
        <f>BK246</f>
        <v>0</v>
      </c>
      <c r="K246" s="203"/>
      <c r="L246" s="208"/>
      <c r="M246" s="209"/>
      <c r="N246" s="210"/>
      <c r="O246" s="210"/>
      <c r="P246" s="211">
        <f>SUM(P247:P270)</f>
        <v>0</v>
      </c>
      <c r="Q246" s="210"/>
      <c r="R246" s="211">
        <f>SUM(R247:R270)</f>
        <v>0.0092479828000000004</v>
      </c>
      <c r="S246" s="210"/>
      <c r="T246" s="212">
        <f>SUM(T247:T270)</f>
        <v>0.073599999999999999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3" t="s">
        <v>83</v>
      </c>
      <c r="AT246" s="214" t="s">
        <v>72</v>
      </c>
      <c r="AU246" s="214" t="s">
        <v>81</v>
      </c>
      <c r="AY246" s="213" t="s">
        <v>128</v>
      </c>
      <c r="BK246" s="215">
        <f>SUM(BK247:BK270)</f>
        <v>0</v>
      </c>
    </row>
    <row r="247" s="2" customFormat="1" ht="24.15" customHeight="1">
      <c r="A247" s="38"/>
      <c r="B247" s="39"/>
      <c r="C247" s="218" t="s">
        <v>374</v>
      </c>
      <c r="D247" s="218" t="s">
        <v>131</v>
      </c>
      <c r="E247" s="219" t="s">
        <v>375</v>
      </c>
      <c r="F247" s="220" t="s">
        <v>376</v>
      </c>
      <c r="G247" s="221" t="s">
        <v>223</v>
      </c>
      <c r="H247" s="222">
        <v>4</v>
      </c>
      <c r="I247" s="223"/>
      <c r="J247" s="224">
        <f>ROUND(I247*H247,2)</f>
        <v>0</v>
      </c>
      <c r="K247" s="220" t="s">
        <v>135</v>
      </c>
      <c r="L247" s="44"/>
      <c r="M247" s="225" t="s">
        <v>1</v>
      </c>
      <c r="N247" s="226" t="s">
        <v>38</v>
      </c>
      <c r="O247" s="91"/>
      <c r="P247" s="227">
        <f>O247*H247</f>
        <v>0</v>
      </c>
      <c r="Q247" s="227">
        <v>1.6739999999999999E-05</v>
      </c>
      <c r="R247" s="227">
        <f>Q247*H247</f>
        <v>6.6959999999999996E-05</v>
      </c>
      <c r="S247" s="227">
        <v>0.014</v>
      </c>
      <c r="T247" s="228">
        <f>S247*H247</f>
        <v>0.056000000000000001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210</v>
      </c>
      <c r="AT247" s="229" t="s">
        <v>131</v>
      </c>
      <c r="AU247" s="229" t="s">
        <v>83</v>
      </c>
      <c r="AY247" s="17" t="s">
        <v>128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81</v>
      </c>
      <c r="BK247" s="230">
        <f>ROUND(I247*H247,2)</f>
        <v>0</v>
      </c>
      <c r="BL247" s="17" t="s">
        <v>210</v>
      </c>
      <c r="BM247" s="229" t="s">
        <v>377</v>
      </c>
    </row>
    <row r="248" s="13" customFormat="1">
      <c r="A248" s="13"/>
      <c r="B248" s="231"/>
      <c r="C248" s="232"/>
      <c r="D248" s="233" t="s">
        <v>138</v>
      </c>
      <c r="E248" s="234" t="s">
        <v>1</v>
      </c>
      <c r="F248" s="235" t="s">
        <v>378</v>
      </c>
      <c r="G248" s="232"/>
      <c r="H248" s="234" t="s">
        <v>1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138</v>
      </c>
      <c r="AU248" s="241" t="s">
        <v>83</v>
      </c>
      <c r="AV248" s="13" t="s">
        <v>81</v>
      </c>
      <c r="AW248" s="13" t="s">
        <v>30</v>
      </c>
      <c r="AX248" s="13" t="s">
        <v>73</v>
      </c>
      <c r="AY248" s="241" t="s">
        <v>128</v>
      </c>
    </row>
    <row r="249" s="14" customFormat="1">
      <c r="A249" s="14"/>
      <c r="B249" s="242"/>
      <c r="C249" s="243"/>
      <c r="D249" s="233" t="s">
        <v>138</v>
      </c>
      <c r="E249" s="244" t="s">
        <v>1</v>
      </c>
      <c r="F249" s="245" t="s">
        <v>136</v>
      </c>
      <c r="G249" s="243"/>
      <c r="H249" s="246">
        <v>4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138</v>
      </c>
      <c r="AU249" s="252" t="s">
        <v>83</v>
      </c>
      <c r="AV249" s="14" t="s">
        <v>83</v>
      </c>
      <c r="AW249" s="14" t="s">
        <v>30</v>
      </c>
      <c r="AX249" s="14" t="s">
        <v>81</v>
      </c>
      <c r="AY249" s="252" t="s">
        <v>128</v>
      </c>
    </row>
    <row r="250" s="2" customFormat="1" ht="24.15" customHeight="1">
      <c r="A250" s="38"/>
      <c r="B250" s="39"/>
      <c r="C250" s="218" t="s">
        <v>379</v>
      </c>
      <c r="D250" s="218" t="s">
        <v>131</v>
      </c>
      <c r="E250" s="219" t="s">
        <v>380</v>
      </c>
      <c r="F250" s="220" t="s">
        <v>381</v>
      </c>
      <c r="G250" s="221" t="s">
        <v>223</v>
      </c>
      <c r="H250" s="222">
        <v>4</v>
      </c>
      <c r="I250" s="223"/>
      <c r="J250" s="224">
        <f>ROUND(I250*H250,2)</f>
        <v>0</v>
      </c>
      <c r="K250" s="220" t="s">
        <v>135</v>
      </c>
      <c r="L250" s="44"/>
      <c r="M250" s="225" t="s">
        <v>1</v>
      </c>
      <c r="N250" s="226" t="s">
        <v>38</v>
      </c>
      <c r="O250" s="91"/>
      <c r="P250" s="227">
        <f>O250*H250</f>
        <v>0</v>
      </c>
      <c r="Q250" s="227">
        <v>1.6739999999999999E-05</v>
      </c>
      <c r="R250" s="227">
        <f>Q250*H250</f>
        <v>6.6959999999999996E-05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210</v>
      </c>
      <c r="AT250" s="229" t="s">
        <v>131</v>
      </c>
      <c r="AU250" s="229" t="s">
        <v>83</v>
      </c>
      <c r="AY250" s="17" t="s">
        <v>128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81</v>
      </c>
      <c r="BK250" s="230">
        <f>ROUND(I250*H250,2)</f>
        <v>0</v>
      </c>
      <c r="BL250" s="17" t="s">
        <v>210</v>
      </c>
      <c r="BM250" s="229" t="s">
        <v>382</v>
      </c>
    </row>
    <row r="251" s="13" customFormat="1">
      <c r="A251" s="13"/>
      <c r="B251" s="231"/>
      <c r="C251" s="232"/>
      <c r="D251" s="233" t="s">
        <v>138</v>
      </c>
      <c r="E251" s="234" t="s">
        <v>1</v>
      </c>
      <c r="F251" s="235" t="s">
        <v>383</v>
      </c>
      <c r="G251" s="232"/>
      <c r="H251" s="234" t="s">
        <v>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138</v>
      </c>
      <c r="AU251" s="241" t="s">
        <v>83</v>
      </c>
      <c r="AV251" s="13" t="s">
        <v>81</v>
      </c>
      <c r="AW251" s="13" t="s">
        <v>30</v>
      </c>
      <c r="AX251" s="13" t="s">
        <v>73</v>
      </c>
      <c r="AY251" s="241" t="s">
        <v>128</v>
      </c>
    </row>
    <row r="252" s="14" customFormat="1">
      <c r="A252" s="14"/>
      <c r="B252" s="242"/>
      <c r="C252" s="243"/>
      <c r="D252" s="233" t="s">
        <v>138</v>
      </c>
      <c r="E252" s="244" t="s">
        <v>1</v>
      </c>
      <c r="F252" s="245" t="s">
        <v>129</v>
      </c>
      <c r="G252" s="243"/>
      <c r="H252" s="246">
        <v>6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138</v>
      </c>
      <c r="AU252" s="252" t="s">
        <v>83</v>
      </c>
      <c r="AV252" s="14" t="s">
        <v>83</v>
      </c>
      <c r="AW252" s="14" t="s">
        <v>30</v>
      </c>
      <c r="AX252" s="14" t="s">
        <v>73</v>
      </c>
      <c r="AY252" s="252" t="s">
        <v>128</v>
      </c>
    </row>
    <row r="253" s="13" customFormat="1">
      <c r="A253" s="13"/>
      <c r="B253" s="231"/>
      <c r="C253" s="232"/>
      <c r="D253" s="233" t="s">
        <v>138</v>
      </c>
      <c r="E253" s="234" t="s">
        <v>1</v>
      </c>
      <c r="F253" s="235" t="s">
        <v>384</v>
      </c>
      <c r="G253" s="232"/>
      <c r="H253" s="234" t="s">
        <v>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138</v>
      </c>
      <c r="AU253" s="241" t="s">
        <v>83</v>
      </c>
      <c r="AV253" s="13" t="s">
        <v>81</v>
      </c>
      <c r="AW253" s="13" t="s">
        <v>30</v>
      </c>
      <c r="AX253" s="13" t="s">
        <v>73</v>
      </c>
      <c r="AY253" s="241" t="s">
        <v>128</v>
      </c>
    </row>
    <row r="254" s="14" customFormat="1">
      <c r="A254" s="14"/>
      <c r="B254" s="242"/>
      <c r="C254" s="243"/>
      <c r="D254" s="233" t="s">
        <v>138</v>
      </c>
      <c r="E254" s="244" t="s">
        <v>1</v>
      </c>
      <c r="F254" s="245" t="s">
        <v>213</v>
      </c>
      <c r="G254" s="243"/>
      <c r="H254" s="246">
        <v>4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138</v>
      </c>
      <c r="AU254" s="252" t="s">
        <v>83</v>
      </c>
      <c r="AV254" s="14" t="s">
        <v>83</v>
      </c>
      <c r="AW254" s="14" t="s">
        <v>30</v>
      </c>
      <c r="AX254" s="14" t="s">
        <v>81</v>
      </c>
      <c r="AY254" s="252" t="s">
        <v>128</v>
      </c>
    </row>
    <row r="255" s="2" customFormat="1" ht="24.15" customHeight="1">
      <c r="A255" s="38"/>
      <c r="B255" s="39"/>
      <c r="C255" s="218" t="s">
        <v>385</v>
      </c>
      <c r="D255" s="218" t="s">
        <v>131</v>
      </c>
      <c r="E255" s="219" t="s">
        <v>386</v>
      </c>
      <c r="F255" s="220" t="s">
        <v>387</v>
      </c>
      <c r="G255" s="221" t="s">
        <v>223</v>
      </c>
      <c r="H255" s="222">
        <v>16</v>
      </c>
      <c r="I255" s="223"/>
      <c r="J255" s="224">
        <f>ROUND(I255*H255,2)</f>
        <v>0</v>
      </c>
      <c r="K255" s="220" t="s">
        <v>135</v>
      </c>
      <c r="L255" s="44"/>
      <c r="M255" s="225" t="s">
        <v>1</v>
      </c>
      <c r="N255" s="226" t="s">
        <v>38</v>
      </c>
      <c r="O255" s="91"/>
      <c r="P255" s="227">
        <f>O255*H255</f>
        <v>0</v>
      </c>
      <c r="Q255" s="227">
        <v>0.00012640000000000001</v>
      </c>
      <c r="R255" s="227">
        <f>Q255*H255</f>
        <v>0.0020224000000000002</v>
      </c>
      <c r="S255" s="227">
        <v>0.0011000000000000001</v>
      </c>
      <c r="T255" s="228">
        <f>S255*H255</f>
        <v>0.017600000000000001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210</v>
      </c>
      <c r="AT255" s="229" t="s">
        <v>131</v>
      </c>
      <c r="AU255" s="229" t="s">
        <v>83</v>
      </c>
      <c r="AY255" s="17" t="s">
        <v>128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81</v>
      </c>
      <c r="BK255" s="230">
        <f>ROUND(I255*H255,2)</f>
        <v>0</v>
      </c>
      <c r="BL255" s="17" t="s">
        <v>210</v>
      </c>
      <c r="BM255" s="229" t="s">
        <v>388</v>
      </c>
    </row>
    <row r="256" s="13" customFormat="1">
      <c r="A256" s="13"/>
      <c r="B256" s="231"/>
      <c r="C256" s="232"/>
      <c r="D256" s="233" t="s">
        <v>138</v>
      </c>
      <c r="E256" s="234" t="s">
        <v>1</v>
      </c>
      <c r="F256" s="235" t="s">
        <v>378</v>
      </c>
      <c r="G256" s="232"/>
      <c r="H256" s="234" t="s">
        <v>1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138</v>
      </c>
      <c r="AU256" s="241" t="s">
        <v>83</v>
      </c>
      <c r="AV256" s="13" t="s">
        <v>81</v>
      </c>
      <c r="AW256" s="13" t="s">
        <v>30</v>
      </c>
      <c r="AX256" s="13" t="s">
        <v>73</v>
      </c>
      <c r="AY256" s="241" t="s">
        <v>128</v>
      </c>
    </row>
    <row r="257" s="14" customFormat="1">
      <c r="A257" s="14"/>
      <c r="B257" s="242"/>
      <c r="C257" s="243"/>
      <c r="D257" s="233" t="s">
        <v>138</v>
      </c>
      <c r="E257" s="244" t="s">
        <v>1</v>
      </c>
      <c r="F257" s="245" t="s">
        <v>210</v>
      </c>
      <c r="G257" s="243"/>
      <c r="H257" s="246">
        <v>16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138</v>
      </c>
      <c r="AU257" s="252" t="s">
        <v>83</v>
      </c>
      <c r="AV257" s="14" t="s">
        <v>83</v>
      </c>
      <c r="AW257" s="14" t="s">
        <v>30</v>
      </c>
      <c r="AX257" s="14" t="s">
        <v>81</v>
      </c>
      <c r="AY257" s="252" t="s">
        <v>128</v>
      </c>
    </row>
    <row r="258" s="2" customFormat="1" ht="24.15" customHeight="1">
      <c r="A258" s="38"/>
      <c r="B258" s="39"/>
      <c r="C258" s="218" t="s">
        <v>389</v>
      </c>
      <c r="D258" s="218" t="s">
        <v>131</v>
      </c>
      <c r="E258" s="219" t="s">
        <v>390</v>
      </c>
      <c r="F258" s="220" t="s">
        <v>391</v>
      </c>
      <c r="G258" s="221" t="s">
        <v>223</v>
      </c>
      <c r="H258" s="222">
        <v>4</v>
      </c>
      <c r="I258" s="223"/>
      <c r="J258" s="224">
        <f>ROUND(I258*H258,2)</f>
        <v>0</v>
      </c>
      <c r="K258" s="220" t="s">
        <v>135</v>
      </c>
      <c r="L258" s="44"/>
      <c r="M258" s="225" t="s">
        <v>1</v>
      </c>
      <c r="N258" s="226" t="s">
        <v>38</v>
      </c>
      <c r="O258" s="91"/>
      <c r="P258" s="227">
        <f>O258*H258</f>
        <v>0</v>
      </c>
      <c r="Q258" s="227">
        <v>0.00026931319999999999</v>
      </c>
      <c r="R258" s="227">
        <f>Q258*H258</f>
        <v>0.0010772528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210</v>
      </c>
      <c r="AT258" s="229" t="s">
        <v>131</v>
      </c>
      <c r="AU258" s="229" t="s">
        <v>83</v>
      </c>
      <c r="AY258" s="17" t="s">
        <v>128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81</v>
      </c>
      <c r="BK258" s="230">
        <f>ROUND(I258*H258,2)</f>
        <v>0</v>
      </c>
      <c r="BL258" s="17" t="s">
        <v>210</v>
      </c>
      <c r="BM258" s="229" t="s">
        <v>392</v>
      </c>
    </row>
    <row r="259" s="13" customFormat="1">
      <c r="A259" s="13"/>
      <c r="B259" s="231"/>
      <c r="C259" s="232"/>
      <c r="D259" s="233" t="s">
        <v>138</v>
      </c>
      <c r="E259" s="234" t="s">
        <v>1</v>
      </c>
      <c r="F259" s="235" t="s">
        <v>393</v>
      </c>
      <c r="G259" s="232"/>
      <c r="H259" s="234" t="s">
        <v>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138</v>
      </c>
      <c r="AU259" s="241" t="s">
        <v>83</v>
      </c>
      <c r="AV259" s="13" t="s">
        <v>81</v>
      </c>
      <c r="AW259" s="13" t="s">
        <v>30</v>
      </c>
      <c r="AX259" s="13" t="s">
        <v>73</v>
      </c>
      <c r="AY259" s="241" t="s">
        <v>128</v>
      </c>
    </row>
    <row r="260" s="14" customFormat="1">
      <c r="A260" s="14"/>
      <c r="B260" s="242"/>
      <c r="C260" s="243"/>
      <c r="D260" s="233" t="s">
        <v>138</v>
      </c>
      <c r="E260" s="244" t="s">
        <v>1</v>
      </c>
      <c r="F260" s="245" t="s">
        <v>219</v>
      </c>
      <c r="G260" s="243"/>
      <c r="H260" s="246">
        <v>4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138</v>
      </c>
      <c r="AU260" s="252" t="s">
        <v>83</v>
      </c>
      <c r="AV260" s="14" t="s">
        <v>83</v>
      </c>
      <c r="AW260" s="14" t="s">
        <v>30</v>
      </c>
      <c r="AX260" s="14" t="s">
        <v>81</v>
      </c>
      <c r="AY260" s="252" t="s">
        <v>128</v>
      </c>
    </row>
    <row r="261" s="2" customFormat="1" ht="24.15" customHeight="1">
      <c r="A261" s="38"/>
      <c r="B261" s="39"/>
      <c r="C261" s="218" t="s">
        <v>394</v>
      </c>
      <c r="D261" s="218" t="s">
        <v>131</v>
      </c>
      <c r="E261" s="219" t="s">
        <v>395</v>
      </c>
      <c r="F261" s="220" t="s">
        <v>396</v>
      </c>
      <c r="G261" s="221" t="s">
        <v>223</v>
      </c>
      <c r="H261" s="222">
        <v>5</v>
      </c>
      <c r="I261" s="223"/>
      <c r="J261" s="224">
        <f>ROUND(I261*H261,2)</f>
        <v>0</v>
      </c>
      <c r="K261" s="220" t="s">
        <v>135</v>
      </c>
      <c r="L261" s="44"/>
      <c r="M261" s="225" t="s">
        <v>1</v>
      </c>
      <c r="N261" s="226" t="s">
        <v>38</v>
      </c>
      <c r="O261" s="91"/>
      <c r="P261" s="227">
        <f>O261*H261</f>
        <v>0</v>
      </c>
      <c r="Q261" s="227">
        <v>0.00021956999999999999</v>
      </c>
      <c r="R261" s="227">
        <f>Q261*H261</f>
        <v>0.00109785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210</v>
      </c>
      <c r="AT261" s="229" t="s">
        <v>131</v>
      </c>
      <c r="AU261" s="229" t="s">
        <v>83</v>
      </c>
      <c r="AY261" s="17" t="s">
        <v>128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81</v>
      </c>
      <c r="BK261" s="230">
        <f>ROUND(I261*H261,2)</f>
        <v>0</v>
      </c>
      <c r="BL261" s="17" t="s">
        <v>210</v>
      </c>
      <c r="BM261" s="229" t="s">
        <v>397</v>
      </c>
    </row>
    <row r="262" s="13" customFormat="1">
      <c r="A262" s="13"/>
      <c r="B262" s="231"/>
      <c r="C262" s="232"/>
      <c r="D262" s="233" t="s">
        <v>138</v>
      </c>
      <c r="E262" s="234" t="s">
        <v>1</v>
      </c>
      <c r="F262" s="235" t="s">
        <v>398</v>
      </c>
      <c r="G262" s="232"/>
      <c r="H262" s="234" t="s">
        <v>1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138</v>
      </c>
      <c r="AU262" s="241" t="s">
        <v>83</v>
      </c>
      <c r="AV262" s="13" t="s">
        <v>81</v>
      </c>
      <c r="AW262" s="13" t="s">
        <v>30</v>
      </c>
      <c r="AX262" s="13" t="s">
        <v>73</v>
      </c>
      <c r="AY262" s="241" t="s">
        <v>128</v>
      </c>
    </row>
    <row r="263" s="14" customFormat="1">
      <c r="A263" s="14"/>
      <c r="B263" s="242"/>
      <c r="C263" s="243"/>
      <c r="D263" s="233" t="s">
        <v>138</v>
      </c>
      <c r="E263" s="244" t="s">
        <v>1</v>
      </c>
      <c r="F263" s="245" t="s">
        <v>399</v>
      </c>
      <c r="G263" s="243"/>
      <c r="H263" s="246">
        <v>5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138</v>
      </c>
      <c r="AU263" s="252" t="s">
        <v>83</v>
      </c>
      <c r="AV263" s="14" t="s">
        <v>83</v>
      </c>
      <c r="AW263" s="14" t="s">
        <v>30</v>
      </c>
      <c r="AX263" s="14" t="s">
        <v>81</v>
      </c>
      <c r="AY263" s="252" t="s">
        <v>128</v>
      </c>
    </row>
    <row r="264" s="2" customFormat="1" ht="33" customHeight="1">
      <c r="A264" s="38"/>
      <c r="B264" s="39"/>
      <c r="C264" s="218" t="s">
        <v>400</v>
      </c>
      <c r="D264" s="218" t="s">
        <v>131</v>
      </c>
      <c r="E264" s="219" t="s">
        <v>401</v>
      </c>
      <c r="F264" s="220" t="s">
        <v>402</v>
      </c>
      <c r="G264" s="221" t="s">
        <v>223</v>
      </c>
      <c r="H264" s="222">
        <v>2</v>
      </c>
      <c r="I264" s="223"/>
      <c r="J264" s="224">
        <f>ROUND(I264*H264,2)</f>
        <v>0</v>
      </c>
      <c r="K264" s="220" t="s">
        <v>135</v>
      </c>
      <c r="L264" s="44"/>
      <c r="M264" s="225" t="s">
        <v>1</v>
      </c>
      <c r="N264" s="226" t="s">
        <v>38</v>
      </c>
      <c r="O264" s="91"/>
      <c r="P264" s="227">
        <f>O264*H264</f>
        <v>0</v>
      </c>
      <c r="Q264" s="227">
        <v>0.00056957000000000004</v>
      </c>
      <c r="R264" s="227">
        <f>Q264*H264</f>
        <v>0.0011391400000000001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210</v>
      </c>
      <c r="AT264" s="229" t="s">
        <v>131</v>
      </c>
      <c r="AU264" s="229" t="s">
        <v>83</v>
      </c>
      <c r="AY264" s="17" t="s">
        <v>128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210</v>
      </c>
      <c r="BM264" s="229" t="s">
        <v>403</v>
      </c>
    </row>
    <row r="265" s="13" customFormat="1">
      <c r="A265" s="13"/>
      <c r="B265" s="231"/>
      <c r="C265" s="232"/>
      <c r="D265" s="233" t="s">
        <v>138</v>
      </c>
      <c r="E265" s="234" t="s">
        <v>1</v>
      </c>
      <c r="F265" s="235" t="s">
        <v>218</v>
      </c>
      <c r="G265" s="232"/>
      <c r="H265" s="234" t="s">
        <v>1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138</v>
      </c>
      <c r="AU265" s="241" t="s">
        <v>83</v>
      </c>
      <c r="AV265" s="13" t="s">
        <v>81</v>
      </c>
      <c r="AW265" s="13" t="s">
        <v>30</v>
      </c>
      <c r="AX265" s="13" t="s">
        <v>73</v>
      </c>
      <c r="AY265" s="241" t="s">
        <v>128</v>
      </c>
    </row>
    <row r="266" s="14" customFormat="1">
      <c r="A266" s="14"/>
      <c r="B266" s="242"/>
      <c r="C266" s="243"/>
      <c r="D266" s="233" t="s">
        <v>138</v>
      </c>
      <c r="E266" s="244" t="s">
        <v>1</v>
      </c>
      <c r="F266" s="245" t="s">
        <v>155</v>
      </c>
      <c r="G266" s="243"/>
      <c r="H266" s="246">
        <v>2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138</v>
      </c>
      <c r="AU266" s="252" t="s">
        <v>83</v>
      </c>
      <c r="AV266" s="14" t="s">
        <v>83</v>
      </c>
      <c r="AW266" s="14" t="s">
        <v>30</v>
      </c>
      <c r="AX266" s="14" t="s">
        <v>81</v>
      </c>
      <c r="AY266" s="252" t="s">
        <v>128</v>
      </c>
    </row>
    <row r="267" s="2" customFormat="1" ht="24.15" customHeight="1">
      <c r="A267" s="38"/>
      <c r="B267" s="39"/>
      <c r="C267" s="218" t="s">
        <v>404</v>
      </c>
      <c r="D267" s="218" t="s">
        <v>131</v>
      </c>
      <c r="E267" s="219" t="s">
        <v>405</v>
      </c>
      <c r="F267" s="220" t="s">
        <v>406</v>
      </c>
      <c r="G267" s="221" t="s">
        <v>223</v>
      </c>
      <c r="H267" s="222">
        <v>6</v>
      </c>
      <c r="I267" s="223"/>
      <c r="J267" s="224">
        <f>ROUND(I267*H267,2)</f>
        <v>0</v>
      </c>
      <c r="K267" s="220" t="s">
        <v>135</v>
      </c>
      <c r="L267" s="44"/>
      <c r="M267" s="225" t="s">
        <v>1</v>
      </c>
      <c r="N267" s="226" t="s">
        <v>38</v>
      </c>
      <c r="O267" s="91"/>
      <c r="P267" s="227">
        <f>O267*H267</f>
        <v>0</v>
      </c>
      <c r="Q267" s="227">
        <v>0.00062956999999999998</v>
      </c>
      <c r="R267" s="227">
        <f>Q267*H267</f>
        <v>0.0037774200000000001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210</v>
      </c>
      <c r="AT267" s="229" t="s">
        <v>131</v>
      </c>
      <c r="AU267" s="229" t="s">
        <v>83</v>
      </c>
      <c r="AY267" s="17" t="s">
        <v>128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81</v>
      </c>
      <c r="BK267" s="230">
        <f>ROUND(I267*H267,2)</f>
        <v>0</v>
      </c>
      <c r="BL267" s="17" t="s">
        <v>210</v>
      </c>
      <c r="BM267" s="229" t="s">
        <v>407</v>
      </c>
    </row>
    <row r="268" s="13" customFormat="1">
      <c r="A268" s="13"/>
      <c r="B268" s="231"/>
      <c r="C268" s="232"/>
      <c r="D268" s="233" t="s">
        <v>138</v>
      </c>
      <c r="E268" s="234" t="s">
        <v>1</v>
      </c>
      <c r="F268" s="235" t="s">
        <v>408</v>
      </c>
      <c r="G268" s="232"/>
      <c r="H268" s="234" t="s">
        <v>1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138</v>
      </c>
      <c r="AU268" s="241" t="s">
        <v>83</v>
      </c>
      <c r="AV268" s="13" t="s">
        <v>81</v>
      </c>
      <c r="AW268" s="13" t="s">
        <v>30</v>
      </c>
      <c r="AX268" s="13" t="s">
        <v>73</v>
      </c>
      <c r="AY268" s="241" t="s">
        <v>128</v>
      </c>
    </row>
    <row r="269" s="14" customFormat="1">
      <c r="A269" s="14"/>
      <c r="B269" s="242"/>
      <c r="C269" s="243"/>
      <c r="D269" s="233" t="s">
        <v>138</v>
      </c>
      <c r="E269" s="244" t="s">
        <v>1</v>
      </c>
      <c r="F269" s="245" t="s">
        <v>129</v>
      </c>
      <c r="G269" s="243"/>
      <c r="H269" s="246">
        <v>6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138</v>
      </c>
      <c r="AU269" s="252" t="s">
        <v>83</v>
      </c>
      <c r="AV269" s="14" t="s">
        <v>83</v>
      </c>
      <c r="AW269" s="14" t="s">
        <v>30</v>
      </c>
      <c r="AX269" s="14" t="s">
        <v>81</v>
      </c>
      <c r="AY269" s="252" t="s">
        <v>128</v>
      </c>
    </row>
    <row r="270" s="2" customFormat="1" ht="44.25" customHeight="1">
      <c r="A270" s="38"/>
      <c r="B270" s="39"/>
      <c r="C270" s="218" t="s">
        <v>409</v>
      </c>
      <c r="D270" s="218" t="s">
        <v>131</v>
      </c>
      <c r="E270" s="219" t="s">
        <v>410</v>
      </c>
      <c r="F270" s="220" t="s">
        <v>411</v>
      </c>
      <c r="G270" s="221" t="s">
        <v>182</v>
      </c>
      <c r="H270" s="222">
        <v>0.0089999999999999993</v>
      </c>
      <c r="I270" s="223"/>
      <c r="J270" s="224">
        <f>ROUND(I270*H270,2)</f>
        <v>0</v>
      </c>
      <c r="K270" s="220" t="s">
        <v>135</v>
      </c>
      <c r="L270" s="44"/>
      <c r="M270" s="225" t="s">
        <v>1</v>
      </c>
      <c r="N270" s="226" t="s">
        <v>38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210</v>
      </c>
      <c r="AT270" s="229" t="s">
        <v>131</v>
      </c>
      <c r="AU270" s="229" t="s">
        <v>83</v>
      </c>
      <c r="AY270" s="17" t="s">
        <v>128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81</v>
      </c>
      <c r="BK270" s="230">
        <f>ROUND(I270*H270,2)</f>
        <v>0</v>
      </c>
      <c r="BL270" s="17" t="s">
        <v>210</v>
      </c>
      <c r="BM270" s="229" t="s">
        <v>412</v>
      </c>
    </row>
    <row r="271" s="12" customFormat="1" ht="22.8" customHeight="1">
      <c r="A271" s="12"/>
      <c r="B271" s="202"/>
      <c r="C271" s="203"/>
      <c r="D271" s="204" t="s">
        <v>72</v>
      </c>
      <c r="E271" s="216" t="s">
        <v>413</v>
      </c>
      <c r="F271" s="216" t="s">
        <v>414</v>
      </c>
      <c r="G271" s="203"/>
      <c r="H271" s="203"/>
      <c r="I271" s="206"/>
      <c r="J271" s="217">
        <f>BK271</f>
        <v>0</v>
      </c>
      <c r="K271" s="203"/>
      <c r="L271" s="208"/>
      <c r="M271" s="209"/>
      <c r="N271" s="210"/>
      <c r="O271" s="210"/>
      <c r="P271" s="211">
        <f>SUM(P272:P274)</f>
        <v>0</v>
      </c>
      <c r="Q271" s="210"/>
      <c r="R271" s="211">
        <f>SUM(R272:R274)</f>
        <v>0</v>
      </c>
      <c r="S271" s="210"/>
      <c r="T271" s="212">
        <f>SUM(T272:T274)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3" t="s">
        <v>83</v>
      </c>
      <c r="AT271" s="214" t="s">
        <v>72</v>
      </c>
      <c r="AU271" s="214" t="s">
        <v>81</v>
      </c>
      <c r="AY271" s="213" t="s">
        <v>128</v>
      </c>
      <c r="BK271" s="215">
        <f>SUM(BK272:BK274)</f>
        <v>0</v>
      </c>
    </row>
    <row r="272" s="2" customFormat="1" ht="37.8" customHeight="1">
      <c r="A272" s="38"/>
      <c r="B272" s="39"/>
      <c r="C272" s="218" t="s">
        <v>415</v>
      </c>
      <c r="D272" s="218" t="s">
        <v>131</v>
      </c>
      <c r="E272" s="219" t="s">
        <v>416</v>
      </c>
      <c r="F272" s="220" t="s">
        <v>417</v>
      </c>
      <c r="G272" s="221" t="s">
        <v>223</v>
      </c>
      <c r="H272" s="222">
        <v>43</v>
      </c>
      <c r="I272" s="223"/>
      <c r="J272" s="224">
        <f>ROUND(I272*H272,2)</f>
        <v>0</v>
      </c>
      <c r="K272" s="220" t="s">
        <v>135</v>
      </c>
      <c r="L272" s="44"/>
      <c r="M272" s="225" t="s">
        <v>1</v>
      </c>
      <c r="N272" s="226" t="s">
        <v>38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210</v>
      </c>
      <c r="AT272" s="229" t="s">
        <v>131</v>
      </c>
      <c r="AU272" s="229" t="s">
        <v>83</v>
      </c>
      <c r="AY272" s="17" t="s">
        <v>128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81</v>
      </c>
      <c r="BK272" s="230">
        <f>ROUND(I272*H272,2)</f>
        <v>0</v>
      </c>
      <c r="BL272" s="17" t="s">
        <v>210</v>
      </c>
      <c r="BM272" s="229" t="s">
        <v>418</v>
      </c>
    </row>
    <row r="273" s="13" customFormat="1">
      <c r="A273" s="13"/>
      <c r="B273" s="231"/>
      <c r="C273" s="232"/>
      <c r="D273" s="233" t="s">
        <v>138</v>
      </c>
      <c r="E273" s="234" t="s">
        <v>1</v>
      </c>
      <c r="F273" s="235" t="s">
        <v>419</v>
      </c>
      <c r="G273" s="232"/>
      <c r="H273" s="234" t="s">
        <v>1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138</v>
      </c>
      <c r="AU273" s="241" t="s">
        <v>83</v>
      </c>
      <c r="AV273" s="13" t="s">
        <v>81</v>
      </c>
      <c r="AW273" s="13" t="s">
        <v>30</v>
      </c>
      <c r="AX273" s="13" t="s">
        <v>73</v>
      </c>
      <c r="AY273" s="241" t="s">
        <v>128</v>
      </c>
    </row>
    <row r="274" s="14" customFormat="1">
      <c r="A274" s="14"/>
      <c r="B274" s="242"/>
      <c r="C274" s="243"/>
      <c r="D274" s="233" t="s">
        <v>138</v>
      </c>
      <c r="E274" s="244" t="s">
        <v>1</v>
      </c>
      <c r="F274" s="245" t="s">
        <v>354</v>
      </c>
      <c r="G274" s="243"/>
      <c r="H274" s="246">
        <v>43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138</v>
      </c>
      <c r="AU274" s="252" t="s">
        <v>83</v>
      </c>
      <c r="AV274" s="14" t="s">
        <v>83</v>
      </c>
      <c r="AW274" s="14" t="s">
        <v>30</v>
      </c>
      <c r="AX274" s="14" t="s">
        <v>81</v>
      </c>
      <c r="AY274" s="252" t="s">
        <v>128</v>
      </c>
    </row>
    <row r="275" s="12" customFormat="1" ht="22.8" customHeight="1">
      <c r="A275" s="12"/>
      <c r="B275" s="202"/>
      <c r="C275" s="203"/>
      <c r="D275" s="204" t="s">
        <v>72</v>
      </c>
      <c r="E275" s="216" t="s">
        <v>420</v>
      </c>
      <c r="F275" s="216" t="s">
        <v>421</v>
      </c>
      <c r="G275" s="203"/>
      <c r="H275" s="203"/>
      <c r="I275" s="206"/>
      <c r="J275" s="217">
        <f>BK275</f>
        <v>0</v>
      </c>
      <c r="K275" s="203"/>
      <c r="L275" s="208"/>
      <c r="M275" s="209"/>
      <c r="N275" s="210"/>
      <c r="O275" s="210"/>
      <c r="P275" s="211">
        <f>SUM(P276:P292)</f>
        <v>0</v>
      </c>
      <c r="Q275" s="210"/>
      <c r="R275" s="211">
        <f>SUM(R276:R292)</f>
        <v>0.0070400000000000003</v>
      </c>
      <c r="S275" s="210"/>
      <c r="T275" s="212">
        <f>SUM(T276:T292)</f>
        <v>0.074999999999999997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3" t="s">
        <v>83</v>
      </c>
      <c r="AT275" s="214" t="s">
        <v>72</v>
      </c>
      <c r="AU275" s="214" t="s">
        <v>81</v>
      </c>
      <c r="AY275" s="213" t="s">
        <v>128</v>
      </c>
      <c r="BK275" s="215">
        <f>SUM(BK276:BK292)</f>
        <v>0</v>
      </c>
    </row>
    <row r="276" s="2" customFormat="1" ht="55.5" customHeight="1">
      <c r="A276" s="38"/>
      <c r="B276" s="39"/>
      <c r="C276" s="218" t="s">
        <v>422</v>
      </c>
      <c r="D276" s="218" t="s">
        <v>131</v>
      </c>
      <c r="E276" s="219" t="s">
        <v>423</v>
      </c>
      <c r="F276" s="220" t="s">
        <v>424</v>
      </c>
      <c r="G276" s="221" t="s">
        <v>223</v>
      </c>
      <c r="H276" s="222">
        <v>1</v>
      </c>
      <c r="I276" s="223"/>
      <c r="J276" s="224">
        <f>ROUND(I276*H276,2)</f>
        <v>0</v>
      </c>
      <c r="K276" s="220" t="s">
        <v>135</v>
      </c>
      <c r="L276" s="44"/>
      <c r="M276" s="225" t="s">
        <v>1</v>
      </c>
      <c r="N276" s="226" t="s">
        <v>38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210</v>
      </c>
      <c r="AT276" s="229" t="s">
        <v>131</v>
      </c>
      <c r="AU276" s="229" t="s">
        <v>83</v>
      </c>
      <c r="AY276" s="17" t="s">
        <v>128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81</v>
      </c>
      <c r="BK276" s="230">
        <f>ROUND(I276*H276,2)</f>
        <v>0</v>
      </c>
      <c r="BL276" s="17" t="s">
        <v>210</v>
      </c>
      <c r="BM276" s="229" t="s">
        <v>425</v>
      </c>
    </row>
    <row r="277" s="2" customFormat="1" ht="24.15" customHeight="1">
      <c r="A277" s="38"/>
      <c r="B277" s="39"/>
      <c r="C277" s="257" t="s">
        <v>426</v>
      </c>
      <c r="D277" s="257" t="s">
        <v>316</v>
      </c>
      <c r="E277" s="258" t="s">
        <v>427</v>
      </c>
      <c r="F277" s="259" t="s">
        <v>428</v>
      </c>
      <c r="G277" s="260" t="s">
        <v>223</v>
      </c>
      <c r="H277" s="261">
        <v>1</v>
      </c>
      <c r="I277" s="262"/>
      <c r="J277" s="263">
        <f>ROUND(I277*H277,2)</f>
        <v>0</v>
      </c>
      <c r="K277" s="259" t="s">
        <v>135</v>
      </c>
      <c r="L277" s="264"/>
      <c r="M277" s="265" t="s">
        <v>1</v>
      </c>
      <c r="N277" s="266" t="s">
        <v>38</v>
      </c>
      <c r="O277" s="91"/>
      <c r="P277" s="227">
        <f>O277*H277</f>
        <v>0</v>
      </c>
      <c r="Q277" s="227">
        <v>0.00024000000000000001</v>
      </c>
      <c r="R277" s="227">
        <f>Q277*H277</f>
        <v>0.00024000000000000001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304</v>
      </c>
      <c r="AT277" s="229" t="s">
        <v>316</v>
      </c>
      <c r="AU277" s="229" t="s">
        <v>83</v>
      </c>
      <c r="AY277" s="17" t="s">
        <v>128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81</v>
      </c>
      <c r="BK277" s="230">
        <f>ROUND(I277*H277,2)</f>
        <v>0</v>
      </c>
      <c r="BL277" s="17" t="s">
        <v>210</v>
      </c>
      <c r="BM277" s="229" t="s">
        <v>429</v>
      </c>
    </row>
    <row r="278" s="2" customFormat="1" ht="37.8" customHeight="1">
      <c r="A278" s="38"/>
      <c r="B278" s="39"/>
      <c r="C278" s="218" t="s">
        <v>430</v>
      </c>
      <c r="D278" s="218" t="s">
        <v>131</v>
      </c>
      <c r="E278" s="219" t="s">
        <v>431</v>
      </c>
      <c r="F278" s="220" t="s">
        <v>432</v>
      </c>
      <c r="G278" s="221" t="s">
        <v>158</v>
      </c>
      <c r="H278" s="222">
        <v>30</v>
      </c>
      <c r="I278" s="223"/>
      <c r="J278" s="224">
        <f>ROUND(I278*H278,2)</f>
        <v>0</v>
      </c>
      <c r="K278" s="220" t="s">
        <v>135</v>
      </c>
      <c r="L278" s="44"/>
      <c r="M278" s="225" t="s">
        <v>1</v>
      </c>
      <c r="N278" s="226" t="s">
        <v>38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210</v>
      </c>
      <c r="AT278" s="229" t="s">
        <v>131</v>
      </c>
      <c r="AU278" s="229" t="s">
        <v>83</v>
      </c>
      <c r="AY278" s="17" t="s">
        <v>128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81</v>
      </c>
      <c r="BK278" s="230">
        <f>ROUND(I278*H278,2)</f>
        <v>0</v>
      </c>
      <c r="BL278" s="17" t="s">
        <v>210</v>
      </c>
      <c r="BM278" s="229" t="s">
        <v>433</v>
      </c>
    </row>
    <row r="279" s="2" customFormat="1" ht="24.15" customHeight="1">
      <c r="A279" s="38"/>
      <c r="B279" s="39"/>
      <c r="C279" s="257" t="s">
        <v>434</v>
      </c>
      <c r="D279" s="257" t="s">
        <v>316</v>
      </c>
      <c r="E279" s="258" t="s">
        <v>435</v>
      </c>
      <c r="F279" s="259" t="s">
        <v>436</v>
      </c>
      <c r="G279" s="260" t="s">
        <v>158</v>
      </c>
      <c r="H279" s="261">
        <v>34.5</v>
      </c>
      <c r="I279" s="262"/>
      <c r="J279" s="263">
        <f>ROUND(I279*H279,2)</f>
        <v>0</v>
      </c>
      <c r="K279" s="259" t="s">
        <v>135</v>
      </c>
      <c r="L279" s="264"/>
      <c r="M279" s="265" t="s">
        <v>1</v>
      </c>
      <c r="N279" s="266" t="s">
        <v>38</v>
      </c>
      <c r="O279" s="91"/>
      <c r="P279" s="227">
        <f>O279*H279</f>
        <v>0</v>
      </c>
      <c r="Q279" s="227">
        <v>0.00012</v>
      </c>
      <c r="R279" s="227">
        <f>Q279*H279</f>
        <v>0.0041400000000000005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304</v>
      </c>
      <c r="AT279" s="229" t="s">
        <v>316</v>
      </c>
      <c r="AU279" s="229" t="s">
        <v>83</v>
      </c>
      <c r="AY279" s="17" t="s">
        <v>128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81</v>
      </c>
      <c r="BK279" s="230">
        <f>ROUND(I279*H279,2)</f>
        <v>0</v>
      </c>
      <c r="BL279" s="17" t="s">
        <v>210</v>
      </c>
      <c r="BM279" s="229" t="s">
        <v>437</v>
      </c>
    </row>
    <row r="280" s="14" customFormat="1">
      <c r="A280" s="14"/>
      <c r="B280" s="242"/>
      <c r="C280" s="243"/>
      <c r="D280" s="233" t="s">
        <v>138</v>
      </c>
      <c r="E280" s="243"/>
      <c r="F280" s="245" t="s">
        <v>438</v>
      </c>
      <c r="G280" s="243"/>
      <c r="H280" s="246">
        <v>34.5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138</v>
      </c>
      <c r="AU280" s="252" t="s">
        <v>83</v>
      </c>
      <c r="AV280" s="14" t="s">
        <v>83</v>
      </c>
      <c r="AW280" s="14" t="s">
        <v>4</v>
      </c>
      <c r="AX280" s="14" t="s">
        <v>81</v>
      </c>
      <c r="AY280" s="252" t="s">
        <v>128</v>
      </c>
    </row>
    <row r="281" s="2" customFormat="1" ht="33" customHeight="1">
      <c r="A281" s="38"/>
      <c r="B281" s="39"/>
      <c r="C281" s="218" t="s">
        <v>439</v>
      </c>
      <c r="D281" s="218" t="s">
        <v>131</v>
      </c>
      <c r="E281" s="219" t="s">
        <v>440</v>
      </c>
      <c r="F281" s="220" t="s">
        <v>441</v>
      </c>
      <c r="G281" s="221" t="s">
        <v>223</v>
      </c>
      <c r="H281" s="222">
        <v>1</v>
      </c>
      <c r="I281" s="223"/>
      <c r="J281" s="224">
        <f>ROUND(I281*H281,2)</f>
        <v>0</v>
      </c>
      <c r="K281" s="220" t="s">
        <v>135</v>
      </c>
      <c r="L281" s="44"/>
      <c r="M281" s="225" t="s">
        <v>1</v>
      </c>
      <c r="N281" s="226" t="s">
        <v>38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210</v>
      </c>
      <c r="AT281" s="229" t="s">
        <v>131</v>
      </c>
      <c r="AU281" s="229" t="s">
        <v>83</v>
      </c>
      <c r="AY281" s="17" t="s">
        <v>128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81</v>
      </c>
      <c r="BK281" s="230">
        <f>ROUND(I281*H281,2)</f>
        <v>0</v>
      </c>
      <c r="BL281" s="17" t="s">
        <v>210</v>
      </c>
      <c r="BM281" s="229" t="s">
        <v>442</v>
      </c>
    </row>
    <row r="282" s="2" customFormat="1" ht="24.15" customHeight="1">
      <c r="A282" s="38"/>
      <c r="B282" s="39"/>
      <c r="C282" s="257" t="s">
        <v>443</v>
      </c>
      <c r="D282" s="257" t="s">
        <v>316</v>
      </c>
      <c r="E282" s="258" t="s">
        <v>444</v>
      </c>
      <c r="F282" s="259" t="s">
        <v>445</v>
      </c>
      <c r="G282" s="260" t="s">
        <v>223</v>
      </c>
      <c r="H282" s="261">
        <v>1</v>
      </c>
      <c r="I282" s="262"/>
      <c r="J282" s="263">
        <f>ROUND(I282*H282,2)</f>
        <v>0</v>
      </c>
      <c r="K282" s="259" t="s">
        <v>135</v>
      </c>
      <c r="L282" s="264"/>
      <c r="M282" s="265" t="s">
        <v>1</v>
      </c>
      <c r="N282" s="266" t="s">
        <v>38</v>
      </c>
      <c r="O282" s="91"/>
      <c r="P282" s="227">
        <f>O282*H282</f>
        <v>0</v>
      </c>
      <c r="Q282" s="227">
        <v>0.0010100000000000001</v>
      </c>
      <c r="R282" s="227">
        <f>Q282*H282</f>
        <v>0.0010100000000000001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304</v>
      </c>
      <c r="AT282" s="229" t="s">
        <v>316</v>
      </c>
      <c r="AU282" s="229" t="s">
        <v>83</v>
      </c>
      <c r="AY282" s="17" t="s">
        <v>128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81</v>
      </c>
      <c r="BK282" s="230">
        <f>ROUND(I282*H282,2)</f>
        <v>0</v>
      </c>
      <c r="BL282" s="17" t="s">
        <v>210</v>
      </c>
      <c r="BM282" s="229" t="s">
        <v>446</v>
      </c>
    </row>
    <row r="283" s="2" customFormat="1" ht="24.15" customHeight="1">
      <c r="A283" s="38"/>
      <c r="B283" s="39"/>
      <c r="C283" s="218" t="s">
        <v>447</v>
      </c>
      <c r="D283" s="218" t="s">
        <v>131</v>
      </c>
      <c r="E283" s="219" t="s">
        <v>448</v>
      </c>
      <c r="F283" s="220" t="s">
        <v>449</v>
      </c>
      <c r="G283" s="221" t="s">
        <v>223</v>
      </c>
      <c r="H283" s="222">
        <v>1</v>
      </c>
      <c r="I283" s="223"/>
      <c r="J283" s="224">
        <f>ROUND(I283*H283,2)</f>
        <v>0</v>
      </c>
      <c r="K283" s="220" t="s">
        <v>135</v>
      </c>
      <c r="L283" s="44"/>
      <c r="M283" s="225" t="s">
        <v>1</v>
      </c>
      <c r="N283" s="226" t="s">
        <v>38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0.074999999999999997</v>
      </c>
      <c r="T283" s="228">
        <f>S283*H283</f>
        <v>0.074999999999999997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210</v>
      </c>
      <c r="AT283" s="229" t="s">
        <v>131</v>
      </c>
      <c r="AU283" s="229" t="s">
        <v>83</v>
      </c>
      <c r="AY283" s="17" t="s">
        <v>128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81</v>
      </c>
      <c r="BK283" s="230">
        <f>ROUND(I283*H283,2)</f>
        <v>0</v>
      </c>
      <c r="BL283" s="17" t="s">
        <v>210</v>
      </c>
      <c r="BM283" s="229" t="s">
        <v>450</v>
      </c>
    </row>
    <row r="284" s="2" customFormat="1" ht="33" customHeight="1">
      <c r="A284" s="38"/>
      <c r="B284" s="39"/>
      <c r="C284" s="218" t="s">
        <v>451</v>
      </c>
      <c r="D284" s="218" t="s">
        <v>131</v>
      </c>
      <c r="E284" s="219" t="s">
        <v>452</v>
      </c>
      <c r="F284" s="220" t="s">
        <v>453</v>
      </c>
      <c r="G284" s="221" t="s">
        <v>223</v>
      </c>
      <c r="H284" s="222">
        <v>1</v>
      </c>
      <c r="I284" s="223"/>
      <c r="J284" s="224">
        <f>ROUND(I284*H284,2)</f>
        <v>0</v>
      </c>
      <c r="K284" s="220" t="s">
        <v>135</v>
      </c>
      <c r="L284" s="44"/>
      <c r="M284" s="225" t="s">
        <v>1</v>
      </c>
      <c r="N284" s="226" t="s">
        <v>38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210</v>
      </c>
      <c r="AT284" s="229" t="s">
        <v>131</v>
      </c>
      <c r="AU284" s="229" t="s">
        <v>83</v>
      </c>
      <c r="AY284" s="17" t="s">
        <v>128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81</v>
      </c>
      <c r="BK284" s="230">
        <f>ROUND(I284*H284,2)</f>
        <v>0</v>
      </c>
      <c r="BL284" s="17" t="s">
        <v>210</v>
      </c>
      <c r="BM284" s="229" t="s">
        <v>454</v>
      </c>
    </row>
    <row r="285" s="2" customFormat="1" ht="33" customHeight="1">
      <c r="A285" s="38"/>
      <c r="B285" s="39"/>
      <c r="C285" s="257" t="s">
        <v>455</v>
      </c>
      <c r="D285" s="257" t="s">
        <v>316</v>
      </c>
      <c r="E285" s="258" t="s">
        <v>456</v>
      </c>
      <c r="F285" s="259" t="s">
        <v>457</v>
      </c>
      <c r="G285" s="260" t="s">
        <v>223</v>
      </c>
      <c r="H285" s="261">
        <v>1</v>
      </c>
      <c r="I285" s="262"/>
      <c r="J285" s="263">
        <f>ROUND(I285*H285,2)</f>
        <v>0</v>
      </c>
      <c r="K285" s="259" t="s">
        <v>1</v>
      </c>
      <c r="L285" s="264"/>
      <c r="M285" s="265" t="s">
        <v>1</v>
      </c>
      <c r="N285" s="266" t="s">
        <v>38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304</v>
      </c>
      <c r="AT285" s="229" t="s">
        <v>316</v>
      </c>
      <c r="AU285" s="229" t="s">
        <v>83</v>
      </c>
      <c r="AY285" s="17" t="s">
        <v>128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81</v>
      </c>
      <c r="BK285" s="230">
        <f>ROUND(I285*H285,2)</f>
        <v>0</v>
      </c>
      <c r="BL285" s="17" t="s">
        <v>210</v>
      </c>
      <c r="BM285" s="229" t="s">
        <v>458</v>
      </c>
    </row>
    <row r="286" s="2" customFormat="1" ht="37.8" customHeight="1">
      <c r="A286" s="38"/>
      <c r="B286" s="39"/>
      <c r="C286" s="218" t="s">
        <v>459</v>
      </c>
      <c r="D286" s="218" t="s">
        <v>131</v>
      </c>
      <c r="E286" s="219" t="s">
        <v>460</v>
      </c>
      <c r="F286" s="220" t="s">
        <v>461</v>
      </c>
      <c r="G286" s="221" t="s">
        <v>223</v>
      </c>
      <c r="H286" s="222">
        <v>1</v>
      </c>
      <c r="I286" s="223"/>
      <c r="J286" s="224">
        <f>ROUND(I286*H286,2)</f>
        <v>0</v>
      </c>
      <c r="K286" s="220" t="s">
        <v>135</v>
      </c>
      <c r="L286" s="44"/>
      <c r="M286" s="225" t="s">
        <v>1</v>
      </c>
      <c r="N286" s="226" t="s">
        <v>38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210</v>
      </c>
      <c r="AT286" s="229" t="s">
        <v>131</v>
      </c>
      <c r="AU286" s="229" t="s">
        <v>83</v>
      </c>
      <c r="AY286" s="17" t="s">
        <v>128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81</v>
      </c>
      <c r="BK286" s="230">
        <f>ROUND(I286*H286,2)</f>
        <v>0</v>
      </c>
      <c r="BL286" s="17" t="s">
        <v>210</v>
      </c>
      <c r="BM286" s="229" t="s">
        <v>462</v>
      </c>
    </row>
    <row r="287" s="2" customFormat="1" ht="24.15" customHeight="1">
      <c r="A287" s="38"/>
      <c r="B287" s="39"/>
      <c r="C287" s="257" t="s">
        <v>463</v>
      </c>
      <c r="D287" s="257" t="s">
        <v>316</v>
      </c>
      <c r="E287" s="258" t="s">
        <v>464</v>
      </c>
      <c r="F287" s="259" t="s">
        <v>465</v>
      </c>
      <c r="G287" s="260" t="s">
        <v>223</v>
      </c>
      <c r="H287" s="261">
        <v>1</v>
      </c>
      <c r="I287" s="262"/>
      <c r="J287" s="263">
        <f>ROUND(I287*H287,2)</f>
        <v>0</v>
      </c>
      <c r="K287" s="259" t="s">
        <v>135</v>
      </c>
      <c r="L287" s="264"/>
      <c r="M287" s="265" t="s">
        <v>1</v>
      </c>
      <c r="N287" s="266" t="s">
        <v>38</v>
      </c>
      <c r="O287" s="91"/>
      <c r="P287" s="227">
        <f>O287*H287</f>
        <v>0</v>
      </c>
      <c r="Q287" s="227">
        <v>0.00024000000000000001</v>
      </c>
      <c r="R287" s="227">
        <f>Q287*H287</f>
        <v>0.00024000000000000001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304</v>
      </c>
      <c r="AT287" s="229" t="s">
        <v>316</v>
      </c>
      <c r="AU287" s="229" t="s">
        <v>83</v>
      </c>
      <c r="AY287" s="17" t="s">
        <v>128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81</v>
      </c>
      <c r="BK287" s="230">
        <f>ROUND(I287*H287,2)</f>
        <v>0</v>
      </c>
      <c r="BL287" s="17" t="s">
        <v>210</v>
      </c>
      <c r="BM287" s="229" t="s">
        <v>466</v>
      </c>
    </row>
    <row r="288" s="2" customFormat="1" ht="24.15" customHeight="1">
      <c r="A288" s="38"/>
      <c r="B288" s="39"/>
      <c r="C288" s="218" t="s">
        <v>467</v>
      </c>
      <c r="D288" s="218" t="s">
        <v>131</v>
      </c>
      <c r="E288" s="219" t="s">
        <v>468</v>
      </c>
      <c r="F288" s="220" t="s">
        <v>469</v>
      </c>
      <c r="G288" s="221" t="s">
        <v>223</v>
      </c>
      <c r="H288" s="222">
        <v>3</v>
      </c>
      <c r="I288" s="223"/>
      <c r="J288" s="224">
        <f>ROUND(I288*H288,2)</f>
        <v>0</v>
      </c>
      <c r="K288" s="220" t="s">
        <v>135</v>
      </c>
      <c r="L288" s="44"/>
      <c r="M288" s="225" t="s">
        <v>1</v>
      </c>
      <c r="N288" s="226" t="s">
        <v>38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210</v>
      </c>
      <c r="AT288" s="229" t="s">
        <v>131</v>
      </c>
      <c r="AU288" s="229" t="s">
        <v>83</v>
      </c>
      <c r="AY288" s="17" t="s">
        <v>128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81</v>
      </c>
      <c r="BK288" s="230">
        <f>ROUND(I288*H288,2)</f>
        <v>0</v>
      </c>
      <c r="BL288" s="17" t="s">
        <v>210</v>
      </c>
      <c r="BM288" s="229" t="s">
        <v>470</v>
      </c>
    </row>
    <row r="289" s="2" customFormat="1" ht="24.15" customHeight="1">
      <c r="A289" s="38"/>
      <c r="B289" s="39"/>
      <c r="C289" s="257" t="s">
        <v>471</v>
      </c>
      <c r="D289" s="257" t="s">
        <v>316</v>
      </c>
      <c r="E289" s="258" t="s">
        <v>472</v>
      </c>
      <c r="F289" s="259" t="s">
        <v>473</v>
      </c>
      <c r="G289" s="260" t="s">
        <v>223</v>
      </c>
      <c r="H289" s="261">
        <v>3</v>
      </c>
      <c r="I289" s="262"/>
      <c r="J289" s="263">
        <f>ROUND(I289*H289,2)</f>
        <v>0</v>
      </c>
      <c r="K289" s="259" t="s">
        <v>135</v>
      </c>
      <c r="L289" s="264"/>
      <c r="M289" s="265" t="s">
        <v>1</v>
      </c>
      <c r="N289" s="266" t="s">
        <v>38</v>
      </c>
      <c r="O289" s="91"/>
      <c r="P289" s="227">
        <f>O289*H289</f>
        <v>0</v>
      </c>
      <c r="Q289" s="227">
        <v>0.00046999999999999999</v>
      </c>
      <c r="R289" s="227">
        <f>Q289*H289</f>
        <v>0.00141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304</v>
      </c>
      <c r="AT289" s="229" t="s">
        <v>316</v>
      </c>
      <c r="AU289" s="229" t="s">
        <v>83</v>
      </c>
      <c r="AY289" s="17" t="s">
        <v>128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81</v>
      </c>
      <c r="BK289" s="230">
        <f>ROUND(I289*H289,2)</f>
        <v>0</v>
      </c>
      <c r="BL289" s="17" t="s">
        <v>210</v>
      </c>
      <c r="BM289" s="229" t="s">
        <v>474</v>
      </c>
    </row>
    <row r="290" s="2" customFormat="1" ht="24.15" customHeight="1">
      <c r="A290" s="38"/>
      <c r="B290" s="39"/>
      <c r="C290" s="218" t="s">
        <v>475</v>
      </c>
      <c r="D290" s="218" t="s">
        <v>131</v>
      </c>
      <c r="E290" s="219" t="s">
        <v>468</v>
      </c>
      <c r="F290" s="220" t="s">
        <v>469</v>
      </c>
      <c r="G290" s="221" t="s">
        <v>223</v>
      </c>
      <c r="H290" s="222">
        <v>1</v>
      </c>
      <c r="I290" s="223"/>
      <c r="J290" s="224">
        <f>ROUND(I290*H290,2)</f>
        <v>0</v>
      </c>
      <c r="K290" s="220" t="s">
        <v>135</v>
      </c>
      <c r="L290" s="44"/>
      <c r="M290" s="225" t="s">
        <v>1</v>
      </c>
      <c r="N290" s="226" t="s">
        <v>38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210</v>
      </c>
      <c r="AT290" s="229" t="s">
        <v>131</v>
      </c>
      <c r="AU290" s="229" t="s">
        <v>83</v>
      </c>
      <c r="AY290" s="17" t="s">
        <v>128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81</v>
      </c>
      <c r="BK290" s="230">
        <f>ROUND(I290*H290,2)</f>
        <v>0</v>
      </c>
      <c r="BL290" s="17" t="s">
        <v>210</v>
      </c>
      <c r="BM290" s="229" t="s">
        <v>476</v>
      </c>
    </row>
    <row r="291" s="2" customFormat="1" ht="16.5" customHeight="1">
      <c r="A291" s="38"/>
      <c r="B291" s="39"/>
      <c r="C291" s="257" t="s">
        <v>477</v>
      </c>
      <c r="D291" s="257" t="s">
        <v>316</v>
      </c>
      <c r="E291" s="258" t="s">
        <v>478</v>
      </c>
      <c r="F291" s="259" t="s">
        <v>479</v>
      </c>
      <c r="G291" s="260" t="s">
        <v>223</v>
      </c>
      <c r="H291" s="261">
        <v>1</v>
      </c>
      <c r="I291" s="262"/>
      <c r="J291" s="263">
        <f>ROUND(I291*H291,2)</f>
        <v>0</v>
      </c>
      <c r="K291" s="259" t="s">
        <v>1</v>
      </c>
      <c r="L291" s="264"/>
      <c r="M291" s="265" t="s">
        <v>1</v>
      </c>
      <c r="N291" s="266" t="s">
        <v>38</v>
      </c>
      <c r="O291" s="91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304</v>
      </c>
      <c r="AT291" s="229" t="s">
        <v>316</v>
      </c>
      <c r="AU291" s="229" t="s">
        <v>83</v>
      </c>
      <c r="AY291" s="17" t="s">
        <v>128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81</v>
      </c>
      <c r="BK291" s="230">
        <f>ROUND(I291*H291,2)</f>
        <v>0</v>
      </c>
      <c r="BL291" s="17" t="s">
        <v>210</v>
      </c>
      <c r="BM291" s="229" t="s">
        <v>480</v>
      </c>
    </row>
    <row r="292" s="2" customFormat="1" ht="44.25" customHeight="1">
      <c r="A292" s="38"/>
      <c r="B292" s="39"/>
      <c r="C292" s="218" t="s">
        <v>481</v>
      </c>
      <c r="D292" s="218" t="s">
        <v>131</v>
      </c>
      <c r="E292" s="219" t="s">
        <v>482</v>
      </c>
      <c r="F292" s="220" t="s">
        <v>483</v>
      </c>
      <c r="G292" s="221" t="s">
        <v>182</v>
      </c>
      <c r="H292" s="222">
        <v>0.0070000000000000001</v>
      </c>
      <c r="I292" s="223"/>
      <c r="J292" s="224">
        <f>ROUND(I292*H292,2)</f>
        <v>0</v>
      </c>
      <c r="K292" s="220" t="s">
        <v>135</v>
      </c>
      <c r="L292" s="44"/>
      <c r="M292" s="225" t="s">
        <v>1</v>
      </c>
      <c r="N292" s="226" t="s">
        <v>38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210</v>
      </c>
      <c r="AT292" s="229" t="s">
        <v>131</v>
      </c>
      <c r="AU292" s="229" t="s">
        <v>83</v>
      </c>
      <c r="AY292" s="17" t="s">
        <v>128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81</v>
      </c>
      <c r="BK292" s="230">
        <f>ROUND(I292*H292,2)</f>
        <v>0</v>
      </c>
      <c r="BL292" s="17" t="s">
        <v>210</v>
      </c>
      <c r="BM292" s="229" t="s">
        <v>484</v>
      </c>
    </row>
    <row r="293" s="12" customFormat="1" ht="22.8" customHeight="1">
      <c r="A293" s="12"/>
      <c r="B293" s="202"/>
      <c r="C293" s="203"/>
      <c r="D293" s="204" t="s">
        <v>72</v>
      </c>
      <c r="E293" s="216" t="s">
        <v>485</v>
      </c>
      <c r="F293" s="216" t="s">
        <v>486</v>
      </c>
      <c r="G293" s="203"/>
      <c r="H293" s="203"/>
      <c r="I293" s="206"/>
      <c r="J293" s="217">
        <f>BK293</f>
        <v>0</v>
      </c>
      <c r="K293" s="203"/>
      <c r="L293" s="208"/>
      <c r="M293" s="209"/>
      <c r="N293" s="210"/>
      <c r="O293" s="210"/>
      <c r="P293" s="211">
        <f>SUM(P294:P298)</f>
        <v>0</v>
      </c>
      <c r="Q293" s="210"/>
      <c r="R293" s="211">
        <f>SUM(R294:R298)</f>
        <v>0.014209766999999998</v>
      </c>
      <c r="S293" s="210"/>
      <c r="T293" s="212">
        <f>SUM(T294:T298)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3" t="s">
        <v>83</v>
      </c>
      <c r="AT293" s="214" t="s">
        <v>72</v>
      </c>
      <c r="AU293" s="214" t="s">
        <v>81</v>
      </c>
      <c r="AY293" s="213" t="s">
        <v>128</v>
      </c>
      <c r="BK293" s="215">
        <f>SUM(BK294:BK298)</f>
        <v>0</v>
      </c>
    </row>
    <row r="294" s="2" customFormat="1" ht="24.15" customHeight="1">
      <c r="A294" s="38"/>
      <c r="B294" s="39"/>
      <c r="C294" s="218" t="s">
        <v>487</v>
      </c>
      <c r="D294" s="218" t="s">
        <v>131</v>
      </c>
      <c r="E294" s="219" t="s">
        <v>488</v>
      </c>
      <c r="F294" s="220" t="s">
        <v>489</v>
      </c>
      <c r="G294" s="221" t="s">
        <v>143</v>
      </c>
      <c r="H294" s="222">
        <v>25.882999999999999</v>
      </c>
      <c r="I294" s="223"/>
      <c r="J294" s="224">
        <f>ROUND(I294*H294,2)</f>
        <v>0</v>
      </c>
      <c r="K294" s="220" t="s">
        <v>135</v>
      </c>
      <c r="L294" s="44"/>
      <c r="M294" s="225" t="s">
        <v>1</v>
      </c>
      <c r="N294" s="226" t="s">
        <v>38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210</v>
      </c>
      <c r="AT294" s="229" t="s">
        <v>131</v>
      </c>
      <c r="AU294" s="229" t="s">
        <v>83</v>
      </c>
      <c r="AY294" s="17" t="s">
        <v>128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81</v>
      </c>
      <c r="BK294" s="230">
        <f>ROUND(I294*H294,2)</f>
        <v>0</v>
      </c>
      <c r="BL294" s="17" t="s">
        <v>210</v>
      </c>
      <c r="BM294" s="229" t="s">
        <v>490</v>
      </c>
    </row>
    <row r="295" s="13" customFormat="1">
      <c r="A295" s="13"/>
      <c r="B295" s="231"/>
      <c r="C295" s="232"/>
      <c r="D295" s="233" t="s">
        <v>138</v>
      </c>
      <c r="E295" s="234" t="s">
        <v>1</v>
      </c>
      <c r="F295" s="235" t="s">
        <v>491</v>
      </c>
      <c r="G295" s="232"/>
      <c r="H295" s="234" t="s">
        <v>1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138</v>
      </c>
      <c r="AU295" s="241" t="s">
        <v>83</v>
      </c>
      <c r="AV295" s="13" t="s">
        <v>81</v>
      </c>
      <c r="AW295" s="13" t="s">
        <v>30</v>
      </c>
      <c r="AX295" s="13" t="s">
        <v>73</v>
      </c>
      <c r="AY295" s="241" t="s">
        <v>128</v>
      </c>
    </row>
    <row r="296" s="14" customFormat="1">
      <c r="A296" s="14"/>
      <c r="B296" s="242"/>
      <c r="C296" s="243"/>
      <c r="D296" s="233" t="s">
        <v>138</v>
      </c>
      <c r="E296" s="244" t="s">
        <v>1</v>
      </c>
      <c r="F296" s="245" t="s">
        <v>146</v>
      </c>
      <c r="G296" s="243"/>
      <c r="H296" s="246">
        <v>25.882999999999999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138</v>
      </c>
      <c r="AU296" s="252" t="s">
        <v>83</v>
      </c>
      <c r="AV296" s="14" t="s">
        <v>83</v>
      </c>
      <c r="AW296" s="14" t="s">
        <v>30</v>
      </c>
      <c r="AX296" s="14" t="s">
        <v>81</v>
      </c>
      <c r="AY296" s="252" t="s">
        <v>128</v>
      </c>
    </row>
    <row r="297" s="2" customFormat="1" ht="37.8" customHeight="1">
      <c r="A297" s="38"/>
      <c r="B297" s="39"/>
      <c r="C297" s="218" t="s">
        <v>492</v>
      </c>
      <c r="D297" s="218" t="s">
        <v>131</v>
      </c>
      <c r="E297" s="219" t="s">
        <v>493</v>
      </c>
      <c r="F297" s="220" t="s">
        <v>494</v>
      </c>
      <c r="G297" s="221" t="s">
        <v>143</v>
      </c>
      <c r="H297" s="222">
        <v>25.882999999999999</v>
      </c>
      <c r="I297" s="223"/>
      <c r="J297" s="224">
        <f>ROUND(I297*H297,2)</f>
        <v>0</v>
      </c>
      <c r="K297" s="220" t="s">
        <v>135</v>
      </c>
      <c r="L297" s="44"/>
      <c r="M297" s="225" t="s">
        <v>1</v>
      </c>
      <c r="N297" s="226" t="s">
        <v>38</v>
      </c>
      <c r="O297" s="91"/>
      <c r="P297" s="227">
        <f>O297*H297</f>
        <v>0</v>
      </c>
      <c r="Q297" s="227">
        <v>0.000166</v>
      </c>
      <c r="R297" s="227">
        <f>Q297*H297</f>
        <v>0.0042965779999999997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210</v>
      </c>
      <c r="AT297" s="229" t="s">
        <v>131</v>
      </c>
      <c r="AU297" s="229" t="s">
        <v>83</v>
      </c>
      <c r="AY297" s="17" t="s">
        <v>128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81</v>
      </c>
      <c r="BK297" s="230">
        <f>ROUND(I297*H297,2)</f>
        <v>0</v>
      </c>
      <c r="BL297" s="17" t="s">
        <v>210</v>
      </c>
      <c r="BM297" s="229" t="s">
        <v>495</v>
      </c>
    </row>
    <row r="298" s="2" customFormat="1" ht="24.15" customHeight="1">
      <c r="A298" s="38"/>
      <c r="B298" s="39"/>
      <c r="C298" s="218" t="s">
        <v>496</v>
      </c>
      <c r="D298" s="218" t="s">
        <v>131</v>
      </c>
      <c r="E298" s="219" t="s">
        <v>497</v>
      </c>
      <c r="F298" s="220" t="s">
        <v>498</v>
      </c>
      <c r="G298" s="221" t="s">
        <v>143</v>
      </c>
      <c r="H298" s="222">
        <v>25.882999999999999</v>
      </c>
      <c r="I298" s="223"/>
      <c r="J298" s="224">
        <f>ROUND(I298*H298,2)</f>
        <v>0</v>
      </c>
      <c r="K298" s="220" t="s">
        <v>135</v>
      </c>
      <c r="L298" s="44"/>
      <c r="M298" s="225" t="s">
        <v>1</v>
      </c>
      <c r="N298" s="226" t="s">
        <v>38</v>
      </c>
      <c r="O298" s="91"/>
      <c r="P298" s="227">
        <f>O298*H298</f>
        <v>0</v>
      </c>
      <c r="Q298" s="227">
        <v>0.00038299999999999999</v>
      </c>
      <c r="R298" s="227">
        <f>Q298*H298</f>
        <v>0.0099131889999999993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210</v>
      </c>
      <c r="AT298" s="229" t="s">
        <v>131</v>
      </c>
      <c r="AU298" s="229" t="s">
        <v>83</v>
      </c>
      <c r="AY298" s="17" t="s">
        <v>128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81</v>
      </c>
      <c r="BK298" s="230">
        <f>ROUND(I298*H298,2)</f>
        <v>0</v>
      </c>
      <c r="BL298" s="17" t="s">
        <v>210</v>
      </c>
      <c r="BM298" s="229" t="s">
        <v>499</v>
      </c>
    </row>
    <row r="299" s="12" customFormat="1" ht="25.92" customHeight="1">
      <c r="A299" s="12"/>
      <c r="B299" s="202"/>
      <c r="C299" s="203"/>
      <c r="D299" s="204" t="s">
        <v>72</v>
      </c>
      <c r="E299" s="205" t="s">
        <v>500</v>
      </c>
      <c r="F299" s="205" t="s">
        <v>501</v>
      </c>
      <c r="G299" s="203"/>
      <c r="H299" s="203"/>
      <c r="I299" s="206"/>
      <c r="J299" s="207">
        <f>BK299</f>
        <v>0</v>
      </c>
      <c r="K299" s="203"/>
      <c r="L299" s="208"/>
      <c r="M299" s="209"/>
      <c r="N299" s="210"/>
      <c r="O299" s="210"/>
      <c r="P299" s="211">
        <f>SUM(P300:P336)</f>
        <v>0</v>
      </c>
      <c r="Q299" s="210"/>
      <c r="R299" s="211">
        <f>SUM(R300:R336)</f>
        <v>0.0041000000000000003</v>
      </c>
      <c r="S299" s="210"/>
      <c r="T299" s="212">
        <f>SUM(T300:T336)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3" t="s">
        <v>136</v>
      </c>
      <c r="AT299" s="214" t="s">
        <v>72</v>
      </c>
      <c r="AU299" s="214" t="s">
        <v>73</v>
      </c>
      <c r="AY299" s="213" t="s">
        <v>128</v>
      </c>
      <c r="BK299" s="215">
        <f>SUM(BK300:BK336)</f>
        <v>0</v>
      </c>
    </row>
    <row r="300" s="2" customFormat="1" ht="24.15" customHeight="1">
      <c r="A300" s="38"/>
      <c r="B300" s="39"/>
      <c r="C300" s="218" t="s">
        <v>502</v>
      </c>
      <c r="D300" s="218" t="s">
        <v>131</v>
      </c>
      <c r="E300" s="219" t="s">
        <v>503</v>
      </c>
      <c r="F300" s="220" t="s">
        <v>504</v>
      </c>
      <c r="G300" s="221" t="s">
        <v>505</v>
      </c>
      <c r="H300" s="222">
        <v>15</v>
      </c>
      <c r="I300" s="223"/>
      <c r="J300" s="224">
        <f>ROUND(I300*H300,2)</f>
        <v>0</v>
      </c>
      <c r="K300" s="220" t="s">
        <v>135</v>
      </c>
      <c r="L300" s="44"/>
      <c r="M300" s="225" t="s">
        <v>1</v>
      </c>
      <c r="N300" s="226" t="s">
        <v>38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506</v>
      </c>
      <c r="AT300" s="229" t="s">
        <v>131</v>
      </c>
      <c r="AU300" s="229" t="s">
        <v>81</v>
      </c>
      <c r="AY300" s="17" t="s">
        <v>128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81</v>
      </c>
      <c r="BK300" s="230">
        <f>ROUND(I300*H300,2)</f>
        <v>0</v>
      </c>
      <c r="BL300" s="17" t="s">
        <v>506</v>
      </c>
      <c r="BM300" s="229" t="s">
        <v>507</v>
      </c>
    </row>
    <row r="301" s="2" customFormat="1">
      <c r="A301" s="38"/>
      <c r="B301" s="39"/>
      <c r="C301" s="40"/>
      <c r="D301" s="233" t="s">
        <v>173</v>
      </c>
      <c r="E301" s="40"/>
      <c r="F301" s="253" t="s">
        <v>508</v>
      </c>
      <c r="G301" s="40"/>
      <c r="H301" s="40"/>
      <c r="I301" s="254"/>
      <c r="J301" s="40"/>
      <c r="K301" s="40"/>
      <c r="L301" s="44"/>
      <c r="M301" s="255"/>
      <c r="N301" s="256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173</v>
      </c>
      <c r="AU301" s="17" t="s">
        <v>81</v>
      </c>
    </row>
    <row r="302" s="13" customFormat="1">
      <c r="A302" s="13"/>
      <c r="B302" s="231"/>
      <c r="C302" s="232"/>
      <c r="D302" s="233" t="s">
        <v>138</v>
      </c>
      <c r="E302" s="234" t="s">
        <v>1</v>
      </c>
      <c r="F302" s="235" t="s">
        <v>509</v>
      </c>
      <c r="G302" s="232"/>
      <c r="H302" s="234" t="s">
        <v>1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138</v>
      </c>
      <c r="AU302" s="241" t="s">
        <v>81</v>
      </c>
      <c r="AV302" s="13" t="s">
        <v>81</v>
      </c>
      <c r="AW302" s="13" t="s">
        <v>30</v>
      </c>
      <c r="AX302" s="13" t="s">
        <v>73</v>
      </c>
      <c r="AY302" s="241" t="s">
        <v>128</v>
      </c>
    </row>
    <row r="303" s="14" customFormat="1">
      <c r="A303" s="14"/>
      <c r="B303" s="242"/>
      <c r="C303" s="243"/>
      <c r="D303" s="233" t="s">
        <v>138</v>
      </c>
      <c r="E303" s="244" t="s">
        <v>1</v>
      </c>
      <c r="F303" s="245" t="s">
        <v>8</v>
      </c>
      <c r="G303" s="243"/>
      <c r="H303" s="246">
        <v>15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138</v>
      </c>
      <c r="AU303" s="252" t="s">
        <v>81</v>
      </c>
      <c r="AV303" s="14" t="s">
        <v>83</v>
      </c>
      <c r="AW303" s="14" t="s">
        <v>30</v>
      </c>
      <c r="AX303" s="14" t="s">
        <v>81</v>
      </c>
      <c r="AY303" s="252" t="s">
        <v>128</v>
      </c>
    </row>
    <row r="304" s="2" customFormat="1" ht="24.15" customHeight="1">
      <c r="A304" s="38"/>
      <c r="B304" s="39"/>
      <c r="C304" s="218" t="s">
        <v>510</v>
      </c>
      <c r="D304" s="218" t="s">
        <v>131</v>
      </c>
      <c r="E304" s="219" t="s">
        <v>511</v>
      </c>
      <c r="F304" s="220" t="s">
        <v>512</v>
      </c>
      <c r="G304" s="221" t="s">
        <v>505</v>
      </c>
      <c r="H304" s="222">
        <v>8</v>
      </c>
      <c r="I304" s="223"/>
      <c r="J304" s="224">
        <f>ROUND(I304*H304,2)</f>
        <v>0</v>
      </c>
      <c r="K304" s="220" t="s">
        <v>135</v>
      </c>
      <c r="L304" s="44"/>
      <c r="M304" s="225" t="s">
        <v>1</v>
      </c>
      <c r="N304" s="226" t="s">
        <v>38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506</v>
      </c>
      <c r="AT304" s="229" t="s">
        <v>131</v>
      </c>
      <c r="AU304" s="229" t="s">
        <v>81</v>
      </c>
      <c r="AY304" s="17" t="s">
        <v>128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81</v>
      </c>
      <c r="BK304" s="230">
        <f>ROUND(I304*H304,2)</f>
        <v>0</v>
      </c>
      <c r="BL304" s="17" t="s">
        <v>506</v>
      </c>
      <c r="BM304" s="229" t="s">
        <v>513</v>
      </c>
    </row>
    <row r="305" s="2" customFormat="1">
      <c r="A305" s="38"/>
      <c r="B305" s="39"/>
      <c r="C305" s="40"/>
      <c r="D305" s="233" t="s">
        <v>173</v>
      </c>
      <c r="E305" s="40"/>
      <c r="F305" s="253" t="s">
        <v>508</v>
      </c>
      <c r="G305" s="40"/>
      <c r="H305" s="40"/>
      <c r="I305" s="254"/>
      <c r="J305" s="40"/>
      <c r="K305" s="40"/>
      <c r="L305" s="44"/>
      <c r="M305" s="255"/>
      <c r="N305" s="256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173</v>
      </c>
      <c r="AU305" s="17" t="s">
        <v>81</v>
      </c>
    </row>
    <row r="306" s="13" customFormat="1">
      <c r="A306" s="13"/>
      <c r="B306" s="231"/>
      <c r="C306" s="232"/>
      <c r="D306" s="233" t="s">
        <v>138</v>
      </c>
      <c r="E306" s="234" t="s">
        <v>1</v>
      </c>
      <c r="F306" s="235" t="s">
        <v>514</v>
      </c>
      <c r="G306" s="232"/>
      <c r="H306" s="234" t="s">
        <v>1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138</v>
      </c>
      <c r="AU306" s="241" t="s">
        <v>81</v>
      </c>
      <c r="AV306" s="13" t="s">
        <v>81</v>
      </c>
      <c r="AW306" s="13" t="s">
        <v>30</v>
      </c>
      <c r="AX306" s="13" t="s">
        <v>73</v>
      </c>
      <c r="AY306" s="241" t="s">
        <v>128</v>
      </c>
    </row>
    <row r="307" s="14" customFormat="1">
      <c r="A307" s="14"/>
      <c r="B307" s="242"/>
      <c r="C307" s="243"/>
      <c r="D307" s="233" t="s">
        <v>138</v>
      </c>
      <c r="E307" s="244" t="s">
        <v>1</v>
      </c>
      <c r="F307" s="245" t="s">
        <v>81</v>
      </c>
      <c r="G307" s="243"/>
      <c r="H307" s="246">
        <v>1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138</v>
      </c>
      <c r="AU307" s="252" t="s">
        <v>81</v>
      </c>
      <c r="AV307" s="14" t="s">
        <v>83</v>
      </c>
      <c r="AW307" s="14" t="s">
        <v>30</v>
      </c>
      <c r="AX307" s="14" t="s">
        <v>73</v>
      </c>
      <c r="AY307" s="252" t="s">
        <v>128</v>
      </c>
    </row>
    <row r="308" s="13" customFormat="1">
      <c r="A308" s="13"/>
      <c r="B308" s="231"/>
      <c r="C308" s="232"/>
      <c r="D308" s="233" t="s">
        <v>138</v>
      </c>
      <c r="E308" s="234" t="s">
        <v>1</v>
      </c>
      <c r="F308" s="235" t="s">
        <v>515</v>
      </c>
      <c r="G308" s="232"/>
      <c r="H308" s="234" t="s">
        <v>1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138</v>
      </c>
      <c r="AU308" s="241" t="s">
        <v>81</v>
      </c>
      <c r="AV308" s="13" t="s">
        <v>81</v>
      </c>
      <c r="AW308" s="13" t="s">
        <v>30</v>
      </c>
      <c r="AX308" s="13" t="s">
        <v>73</v>
      </c>
      <c r="AY308" s="241" t="s">
        <v>128</v>
      </c>
    </row>
    <row r="309" s="14" customFormat="1">
      <c r="A309" s="14"/>
      <c r="B309" s="242"/>
      <c r="C309" s="243"/>
      <c r="D309" s="233" t="s">
        <v>138</v>
      </c>
      <c r="E309" s="244" t="s">
        <v>1</v>
      </c>
      <c r="F309" s="245" t="s">
        <v>81</v>
      </c>
      <c r="G309" s="243"/>
      <c r="H309" s="246">
        <v>1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138</v>
      </c>
      <c r="AU309" s="252" t="s">
        <v>81</v>
      </c>
      <c r="AV309" s="14" t="s">
        <v>83</v>
      </c>
      <c r="AW309" s="14" t="s">
        <v>30</v>
      </c>
      <c r="AX309" s="14" t="s">
        <v>73</v>
      </c>
      <c r="AY309" s="252" t="s">
        <v>128</v>
      </c>
    </row>
    <row r="310" s="13" customFormat="1">
      <c r="A310" s="13"/>
      <c r="B310" s="231"/>
      <c r="C310" s="232"/>
      <c r="D310" s="233" t="s">
        <v>138</v>
      </c>
      <c r="E310" s="234" t="s">
        <v>1</v>
      </c>
      <c r="F310" s="235" t="s">
        <v>516</v>
      </c>
      <c r="G310" s="232"/>
      <c r="H310" s="234" t="s">
        <v>1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138</v>
      </c>
      <c r="AU310" s="241" t="s">
        <v>81</v>
      </c>
      <c r="AV310" s="13" t="s">
        <v>81</v>
      </c>
      <c r="AW310" s="13" t="s">
        <v>30</v>
      </c>
      <c r="AX310" s="13" t="s">
        <v>73</v>
      </c>
      <c r="AY310" s="241" t="s">
        <v>128</v>
      </c>
    </row>
    <row r="311" s="14" customFormat="1">
      <c r="A311" s="14"/>
      <c r="B311" s="242"/>
      <c r="C311" s="243"/>
      <c r="D311" s="233" t="s">
        <v>138</v>
      </c>
      <c r="E311" s="244" t="s">
        <v>1</v>
      </c>
      <c r="F311" s="245" t="s">
        <v>136</v>
      </c>
      <c r="G311" s="243"/>
      <c r="H311" s="246">
        <v>4</v>
      </c>
      <c r="I311" s="247"/>
      <c r="J311" s="243"/>
      <c r="K311" s="243"/>
      <c r="L311" s="248"/>
      <c r="M311" s="249"/>
      <c r="N311" s="250"/>
      <c r="O311" s="250"/>
      <c r="P311" s="250"/>
      <c r="Q311" s="250"/>
      <c r="R311" s="250"/>
      <c r="S311" s="250"/>
      <c r="T311" s="25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2" t="s">
        <v>138</v>
      </c>
      <c r="AU311" s="252" t="s">
        <v>81</v>
      </c>
      <c r="AV311" s="14" t="s">
        <v>83</v>
      </c>
      <c r="AW311" s="14" t="s">
        <v>30</v>
      </c>
      <c r="AX311" s="14" t="s">
        <v>73</v>
      </c>
      <c r="AY311" s="252" t="s">
        <v>128</v>
      </c>
    </row>
    <row r="312" s="13" customFormat="1">
      <c r="A312" s="13"/>
      <c r="B312" s="231"/>
      <c r="C312" s="232"/>
      <c r="D312" s="233" t="s">
        <v>138</v>
      </c>
      <c r="E312" s="234" t="s">
        <v>1</v>
      </c>
      <c r="F312" s="235" t="s">
        <v>517</v>
      </c>
      <c r="G312" s="232"/>
      <c r="H312" s="234" t="s">
        <v>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138</v>
      </c>
      <c r="AU312" s="241" t="s">
        <v>81</v>
      </c>
      <c r="AV312" s="13" t="s">
        <v>81</v>
      </c>
      <c r="AW312" s="13" t="s">
        <v>30</v>
      </c>
      <c r="AX312" s="13" t="s">
        <v>73</v>
      </c>
      <c r="AY312" s="241" t="s">
        <v>128</v>
      </c>
    </row>
    <row r="313" s="14" customFormat="1">
      <c r="A313" s="14"/>
      <c r="B313" s="242"/>
      <c r="C313" s="243"/>
      <c r="D313" s="233" t="s">
        <v>138</v>
      </c>
      <c r="E313" s="244" t="s">
        <v>1</v>
      </c>
      <c r="F313" s="245" t="s">
        <v>83</v>
      </c>
      <c r="G313" s="243"/>
      <c r="H313" s="246">
        <v>2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138</v>
      </c>
      <c r="AU313" s="252" t="s">
        <v>81</v>
      </c>
      <c r="AV313" s="14" t="s">
        <v>83</v>
      </c>
      <c r="AW313" s="14" t="s">
        <v>30</v>
      </c>
      <c r="AX313" s="14" t="s">
        <v>73</v>
      </c>
      <c r="AY313" s="252" t="s">
        <v>128</v>
      </c>
    </row>
    <row r="314" s="15" customFormat="1">
      <c r="A314" s="15"/>
      <c r="B314" s="267"/>
      <c r="C314" s="268"/>
      <c r="D314" s="233" t="s">
        <v>138</v>
      </c>
      <c r="E314" s="269" t="s">
        <v>1</v>
      </c>
      <c r="F314" s="270" t="s">
        <v>518</v>
      </c>
      <c r="G314" s="268"/>
      <c r="H314" s="271">
        <v>8</v>
      </c>
      <c r="I314" s="272"/>
      <c r="J314" s="268"/>
      <c r="K314" s="268"/>
      <c r="L314" s="273"/>
      <c r="M314" s="274"/>
      <c r="N314" s="275"/>
      <c r="O314" s="275"/>
      <c r="P314" s="275"/>
      <c r="Q314" s="275"/>
      <c r="R314" s="275"/>
      <c r="S314" s="275"/>
      <c r="T314" s="276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7" t="s">
        <v>138</v>
      </c>
      <c r="AU314" s="277" t="s">
        <v>81</v>
      </c>
      <c r="AV314" s="15" t="s">
        <v>136</v>
      </c>
      <c r="AW314" s="15" t="s">
        <v>30</v>
      </c>
      <c r="AX314" s="15" t="s">
        <v>81</v>
      </c>
      <c r="AY314" s="277" t="s">
        <v>128</v>
      </c>
    </row>
    <row r="315" s="2" customFormat="1" ht="24.15" customHeight="1">
      <c r="A315" s="38"/>
      <c r="B315" s="39"/>
      <c r="C315" s="257" t="s">
        <v>519</v>
      </c>
      <c r="D315" s="257" t="s">
        <v>316</v>
      </c>
      <c r="E315" s="258" t="s">
        <v>520</v>
      </c>
      <c r="F315" s="259" t="s">
        <v>521</v>
      </c>
      <c r="G315" s="260" t="s">
        <v>223</v>
      </c>
      <c r="H315" s="261">
        <v>1</v>
      </c>
      <c r="I315" s="262"/>
      <c r="J315" s="263">
        <f>ROUND(I315*H315,2)</f>
        <v>0</v>
      </c>
      <c r="K315" s="259" t="s">
        <v>522</v>
      </c>
      <c r="L315" s="264"/>
      <c r="M315" s="265" t="s">
        <v>1</v>
      </c>
      <c r="N315" s="266" t="s">
        <v>38</v>
      </c>
      <c r="O315" s="91"/>
      <c r="P315" s="227">
        <f>O315*H315</f>
        <v>0</v>
      </c>
      <c r="Q315" s="227">
        <v>0.0041000000000000003</v>
      </c>
      <c r="R315" s="227">
        <f>Q315*H315</f>
        <v>0.0041000000000000003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506</v>
      </c>
      <c r="AT315" s="229" t="s">
        <v>316</v>
      </c>
      <c r="AU315" s="229" t="s">
        <v>81</v>
      </c>
      <c r="AY315" s="17" t="s">
        <v>128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81</v>
      </c>
      <c r="BK315" s="230">
        <f>ROUND(I315*H315,2)</f>
        <v>0</v>
      </c>
      <c r="BL315" s="17" t="s">
        <v>506</v>
      </c>
      <c r="BM315" s="229" t="s">
        <v>523</v>
      </c>
    </row>
    <row r="316" s="2" customFormat="1" ht="24.15" customHeight="1">
      <c r="A316" s="38"/>
      <c r="B316" s="39"/>
      <c r="C316" s="218" t="s">
        <v>524</v>
      </c>
      <c r="D316" s="218" t="s">
        <v>131</v>
      </c>
      <c r="E316" s="219" t="s">
        <v>525</v>
      </c>
      <c r="F316" s="220" t="s">
        <v>526</v>
      </c>
      <c r="G316" s="221" t="s">
        <v>505</v>
      </c>
      <c r="H316" s="222">
        <v>24</v>
      </c>
      <c r="I316" s="223"/>
      <c r="J316" s="224">
        <f>ROUND(I316*H316,2)</f>
        <v>0</v>
      </c>
      <c r="K316" s="220" t="s">
        <v>135</v>
      </c>
      <c r="L316" s="44"/>
      <c r="M316" s="225" t="s">
        <v>1</v>
      </c>
      <c r="N316" s="226" t="s">
        <v>38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506</v>
      </c>
      <c r="AT316" s="229" t="s">
        <v>131</v>
      </c>
      <c r="AU316" s="229" t="s">
        <v>81</v>
      </c>
      <c r="AY316" s="17" t="s">
        <v>128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81</v>
      </c>
      <c r="BK316" s="230">
        <f>ROUND(I316*H316,2)</f>
        <v>0</v>
      </c>
      <c r="BL316" s="17" t="s">
        <v>506</v>
      </c>
      <c r="BM316" s="229" t="s">
        <v>527</v>
      </c>
    </row>
    <row r="317" s="2" customFormat="1">
      <c r="A317" s="38"/>
      <c r="B317" s="39"/>
      <c r="C317" s="40"/>
      <c r="D317" s="233" t="s">
        <v>173</v>
      </c>
      <c r="E317" s="40"/>
      <c r="F317" s="253" t="s">
        <v>508</v>
      </c>
      <c r="G317" s="40"/>
      <c r="H317" s="40"/>
      <c r="I317" s="254"/>
      <c r="J317" s="40"/>
      <c r="K317" s="40"/>
      <c r="L317" s="44"/>
      <c r="M317" s="255"/>
      <c r="N317" s="256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173</v>
      </c>
      <c r="AU317" s="17" t="s">
        <v>81</v>
      </c>
    </row>
    <row r="318" s="13" customFormat="1">
      <c r="A318" s="13"/>
      <c r="B318" s="231"/>
      <c r="C318" s="232"/>
      <c r="D318" s="233" t="s">
        <v>138</v>
      </c>
      <c r="E318" s="234" t="s">
        <v>1</v>
      </c>
      <c r="F318" s="235" t="s">
        <v>528</v>
      </c>
      <c r="G318" s="232"/>
      <c r="H318" s="234" t="s">
        <v>1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138</v>
      </c>
      <c r="AU318" s="241" t="s">
        <v>81</v>
      </c>
      <c r="AV318" s="13" t="s">
        <v>81</v>
      </c>
      <c r="AW318" s="13" t="s">
        <v>30</v>
      </c>
      <c r="AX318" s="13" t="s">
        <v>73</v>
      </c>
      <c r="AY318" s="241" t="s">
        <v>128</v>
      </c>
    </row>
    <row r="319" s="14" customFormat="1">
      <c r="A319" s="14"/>
      <c r="B319" s="242"/>
      <c r="C319" s="243"/>
      <c r="D319" s="233" t="s">
        <v>138</v>
      </c>
      <c r="E319" s="244" t="s">
        <v>1</v>
      </c>
      <c r="F319" s="245" t="s">
        <v>136</v>
      </c>
      <c r="G319" s="243"/>
      <c r="H319" s="246">
        <v>4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138</v>
      </c>
      <c r="AU319" s="252" t="s">
        <v>81</v>
      </c>
      <c r="AV319" s="14" t="s">
        <v>83</v>
      </c>
      <c r="AW319" s="14" t="s">
        <v>30</v>
      </c>
      <c r="AX319" s="14" t="s">
        <v>73</v>
      </c>
      <c r="AY319" s="252" t="s">
        <v>128</v>
      </c>
    </row>
    <row r="320" s="13" customFormat="1">
      <c r="A320" s="13"/>
      <c r="B320" s="231"/>
      <c r="C320" s="232"/>
      <c r="D320" s="233" t="s">
        <v>138</v>
      </c>
      <c r="E320" s="234" t="s">
        <v>1</v>
      </c>
      <c r="F320" s="235" t="s">
        <v>529</v>
      </c>
      <c r="G320" s="232"/>
      <c r="H320" s="234" t="s">
        <v>1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138</v>
      </c>
      <c r="AU320" s="241" t="s">
        <v>81</v>
      </c>
      <c r="AV320" s="13" t="s">
        <v>81</v>
      </c>
      <c r="AW320" s="13" t="s">
        <v>30</v>
      </c>
      <c r="AX320" s="13" t="s">
        <v>73</v>
      </c>
      <c r="AY320" s="241" t="s">
        <v>128</v>
      </c>
    </row>
    <row r="321" s="14" customFormat="1">
      <c r="A321" s="14"/>
      <c r="B321" s="242"/>
      <c r="C321" s="243"/>
      <c r="D321" s="233" t="s">
        <v>138</v>
      </c>
      <c r="E321" s="244" t="s">
        <v>1</v>
      </c>
      <c r="F321" s="245" t="s">
        <v>136</v>
      </c>
      <c r="G321" s="243"/>
      <c r="H321" s="246">
        <v>4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138</v>
      </c>
      <c r="AU321" s="252" t="s">
        <v>81</v>
      </c>
      <c r="AV321" s="14" t="s">
        <v>83</v>
      </c>
      <c r="AW321" s="14" t="s">
        <v>30</v>
      </c>
      <c r="AX321" s="14" t="s">
        <v>73</v>
      </c>
      <c r="AY321" s="252" t="s">
        <v>128</v>
      </c>
    </row>
    <row r="322" s="13" customFormat="1">
      <c r="A322" s="13"/>
      <c r="B322" s="231"/>
      <c r="C322" s="232"/>
      <c r="D322" s="233" t="s">
        <v>138</v>
      </c>
      <c r="E322" s="234" t="s">
        <v>1</v>
      </c>
      <c r="F322" s="235" t="s">
        <v>530</v>
      </c>
      <c r="G322" s="232"/>
      <c r="H322" s="234" t="s">
        <v>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138</v>
      </c>
      <c r="AU322" s="241" t="s">
        <v>81</v>
      </c>
      <c r="AV322" s="13" t="s">
        <v>81</v>
      </c>
      <c r="AW322" s="13" t="s">
        <v>30</v>
      </c>
      <c r="AX322" s="13" t="s">
        <v>73</v>
      </c>
      <c r="AY322" s="241" t="s">
        <v>128</v>
      </c>
    </row>
    <row r="323" s="14" customFormat="1">
      <c r="A323" s="14"/>
      <c r="B323" s="242"/>
      <c r="C323" s="243"/>
      <c r="D323" s="233" t="s">
        <v>138</v>
      </c>
      <c r="E323" s="244" t="s">
        <v>1</v>
      </c>
      <c r="F323" s="245" t="s">
        <v>184</v>
      </c>
      <c r="G323" s="243"/>
      <c r="H323" s="246">
        <v>8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138</v>
      </c>
      <c r="AU323" s="252" t="s">
        <v>81</v>
      </c>
      <c r="AV323" s="14" t="s">
        <v>83</v>
      </c>
      <c r="AW323" s="14" t="s">
        <v>30</v>
      </c>
      <c r="AX323" s="14" t="s">
        <v>73</v>
      </c>
      <c r="AY323" s="252" t="s">
        <v>128</v>
      </c>
    </row>
    <row r="324" s="13" customFormat="1">
      <c r="A324" s="13"/>
      <c r="B324" s="231"/>
      <c r="C324" s="232"/>
      <c r="D324" s="233" t="s">
        <v>138</v>
      </c>
      <c r="E324" s="234" t="s">
        <v>1</v>
      </c>
      <c r="F324" s="235" t="s">
        <v>531</v>
      </c>
      <c r="G324" s="232"/>
      <c r="H324" s="234" t="s">
        <v>1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138</v>
      </c>
      <c r="AU324" s="241" t="s">
        <v>81</v>
      </c>
      <c r="AV324" s="13" t="s">
        <v>81</v>
      </c>
      <c r="AW324" s="13" t="s">
        <v>30</v>
      </c>
      <c r="AX324" s="13" t="s">
        <v>73</v>
      </c>
      <c r="AY324" s="241" t="s">
        <v>128</v>
      </c>
    </row>
    <row r="325" s="14" customFormat="1">
      <c r="A325" s="14"/>
      <c r="B325" s="242"/>
      <c r="C325" s="243"/>
      <c r="D325" s="233" t="s">
        <v>138</v>
      </c>
      <c r="E325" s="244" t="s">
        <v>1</v>
      </c>
      <c r="F325" s="245" t="s">
        <v>136</v>
      </c>
      <c r="G325" s="243"/>
      <c r="H325" s="246">
        <v>4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138</v>
      </c>
      <c r="AU325" s="252" t="s">
        <v>81</v>
      </c>
      <c r="AV325" s="14" t="s">
        <v>83</v>
      </c>
      <c r="AW325" s="14" t="s">
        <v>30</v>
      </c>
      <c r="AX325" s="14" t="s">
        <v>73</v>
      </c>
      <c r="AY325" s="252" t="s">
        <v>128</v>
      </c>
    </row>
    <row r="326" s="13" customFormat="1">
      <c r="A326" s="13"/>
      <c r="B326" s="231"/>
      <c r="C326" s="232"/>
      <c r="D326" s="233" t="s">
        <v>138</v>
      </c>
      <c r="E326" s="234" t="s">
        <v>1</v>
      </c>
      <c r="F326" s="235" t="s">
        <v>532</v>
      </c>
      <c r="G326" s="232"/>
      <c r="H326" s="234" t="s">
        <v>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138</v>
      </c>
      <c r="AU326" s="241" t="s">
        <v>81</v>
      </c>
      <c r="AV326" s="13" t="s">
        <v>81</v>
      </c>
      <c r="AW326" s="13" t="s">
        <v>30</v>
      </c>
      <c r="AX326" s="13" t="s">
        <v>73</v>
      </c>
      <c r="AY326" s="241" t="s">
        <v>128</v>
      </c>
    </row>
    <row r="327" s="14" customFormat="1">
      <c r="A327" s="14"/>
      <c r="B327" s="242"/>
      <c r="C327" s="243"/>
      <c r="D327" s="233" t="s">
        <v>138</v>
      </c>
      <c r="E327" s="244" t="s">
        <v>1</v>
      </c>
      <c r="F327" s="245" t="s">
        <v>136</v>
      </c>
      <c r="G327" s="243"/>
      <c r="H327" s="246">
        <v>4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138</v>
      </c>
      <c r="AU327" s="252" t="s">
        <v>81</v>
      </c>
      <c r="AV327" s="14" t="s">
        <v>83</v>
      </c>
      <c r="AW327" s="14" t="s">
        <v>30</v>
      </c>
      <c r="AX327" s="14" t="s">
        <v>73</v>
      </c>
      <c r="AY327" s="252" t="s">
        <v>128</v>
      </c>
    </row>
    <row r="328" s="15" customFormat="1">
      <c r="A328" s="15"/>
      <c r="B328" s="267"/>
      <c r="C328" s="268"/>
      <c r="D328" s="233" t="s">
        <v>138</v>
      </c>
      <c r="E328" s="269" t="s">
        <v>1</v>
      </c>
      <c r="F328" s="270" t="s">
        <v>518</v>
      </c>
      <c r="G328" s="268"/>
      <c r="H328" s="271">
        <v>24</v>
      </c>
      <c r="I328" s="272"/>
      <c r="J328" s="268"/>
      <c r="K328" s="268"/>
      <c r="L328" s="273"/>
      <c r="M328" s="274"/>
      <c r="N328" s="275"/>
      <c r="O328" s="275"/>
      <c r="P328" s="275"/>
      <c r="Q328" s="275"/>
      <c r="R328" s="275"/>
      <c r="S328" s="275"/>
      <c r="T328" s="27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7" t="s">
        <v>138</v>
      </c>
      <c r="AU328" s="277" t="s">
        <v>81</v>
      </c>
      <c r="AV328" s="15" t="s">
        <v>136</v>
      </c>
      <c r="AW328" s="15" t="s">
        <v>30</v>
      </c>
      <c r="AX328" s="15" t="s">
        <v>81</v>
      </c>
      <c r="AY328" s="277" t="s">
        <v>128</v>
      </c>
    </row>
    <row r="329" s="2" customFormat="1" ht="16.5" customHeight="1">
      <c r="A329" s="38"/>
      <c r="B329" s="39"/>
      <c r="C329" s="257" t="s">
        <v>533</v>
      </c>
      <c r="D329" s="257" t="s">
        <v>316</v>
      </c>
      <c r="E329" s="258" t="s">
        <v>534</v>
      </c>
      <c r="F329" s="259" t="s">
        <v>535</v>
      </c>
      <c r="G329" s="260" t="s">
        <v>223</v>
      </c>
      <c r="H329" s="261">
        <v>2</v>
      </c>
      <c r="I329" s="262"/>
      <c r="J329" s="263">
        <f>ROUND(I329*H329,2)</f>
        <v>0</v>
      </c>
      <c r="K329" s="259" t="s">
        <v>522</v>
      </c>
      <c r="L329" s="264"/>
      <c r="M329" s="265" t="s">
        <v>1</v>
      </c>
      <c r="N329" s="266" t="s">
        <v>38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506</v>
      </c>
      <c r="AT329" s="229" t="s">
        <v>316</v>
      </c>
      <c r="AU329" s="229" t="s">
        <v>81</v>
      </c>
      <c r="AY329" s="17" t="s">
        <v>128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81</v>
      </c>
      <c r="BK329" s="230">
        <f>ROUND(I329*H329,2)</f>
        <v>0</v>
      </c>
      <c r="BL329" s="17" t="s">
        <v>506</v>
      </c>
      <c r="BM329" s="229" t="s">
        <v>536</v>
      </c>
    </row>
    <row r="330" s="13" customFormat="1">
      <c r="A330" s="13"/>
      <c r="B330" s="231"/>
      <c r="C330" s="232"/>
      <c r="D330" s="233" t="s">
        <v>138</v>
      </c>
      <c r="E330" s="234" t="s">
        <v>1</v>
      </c>
      <c r="F330" s="235" t="s">
        <v>232</v>
      </c>
      <c r="G330" s="232"/>
      <c r="H330" s="234" t="s">
        <v>1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138</v>
      </c>
      <c r="AU330" s="241" t="s">
        <v>81</v>
      </c>
      <c r="AV330" s="13" t="s">
        <v>81</v>
      </c>
      <c r="AW330" s="13" t="s">
        <v>30</v>
      </c>
      <c r="AX330" s="13" t="s">
        <v>73</v>
      </c>
      <c r="AY330" s="241" t="s">
        <v>128</v>
      </c>
    </row>
    <row r="331" s="14" customFormat="1">
      <c r="A331" s="14"/>
      <c r="B331" s="242"/>
      <c r="C331" s="243"/>
      <c r="D331" s="233" t="s">
        <v>138</v>
      </c>
      <c r="E331" s="244" t="s">
        <v>1</v>
      </c>
      <c r="F331" s="245" t="s">
        <v>155</v>
      </c>
      <c r="G331" s="243"/>
      <c r="H331" s="246">
        <v>2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138</v>
      </c>
      <c r="AU331" s="252" t="s">
        <v>81</v>
      </c>
      <c r="AV331" s="14" t="s">
        <v>83</v>
      </c>
      <c r="AW331" s="14" t="s">
        <v>30</v>
      </c>
      <c r="AX331" s="14" t="s">
        <v>81</v>
      </c>
      <c r="AY331" s="252" t="s">
        <v>128</v>
      </c>
    </row>
    <row r="332" s="2" customFormat="1" ht="33" customHeight="1">
      <c r="A332" s="38"/>
      <c r="B332" s="39"/>
      <c r="C332" s="218" t="s">
        <v>537</v>
      </c>
      <c r="D332" s="218" t="s">
        <v>131</v>
      </c>
      <c r="E332" s="219" t="s">
        <v>538</v>
      </c>
      <c r="F332" s="220" t="s">
        <v>539</v>
      </c>
      <c r="G332" s="221" t="s">
        <v>505</v>
      </c>
      <c r="H332" s="222">
        <v>28</v>
      </c>
      <c r="I332" s="223"/>
      <c r="J332" s="224">
        <f>ROUND(I332*H332,2)</f>
        <v>0</v>
      </c>
      <c r="K332" s="220" t="s">
        <v>135</v>
      </c>
      <c r="L332" s="44"/>
      <c r="M332" s="225" t="s">
        <v>1</v>
      </c>
      <c r="N332" s="226" t="s">
        <v>38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506</v>
      </c>
      <c r="AT332" s="229" t="s">
        <v>131</v>
      </c>
      <c r="AU332" s="229" t="s">
        <v>81</v>
      </c>
      <c r="AY332" s="17" t="s">
        <v>128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81</v>
      </c>
      <c r="BK332" s="230">
        <f>ROUND(I332*H332,2)</f>
        <v>0</v>
      </c>
      <c r="BL332" s="17" t="s">
        <v>506</v>
      </c>
      <c r="BM332" s="229" t="s">
        <v>540</v>
      </c>
    </row>
    <row r="333" s="13" customFormat="1">
      <c r="A333" s="13"/>
      <c r="B333" s="231"/>
      <c r="C333" s="232"/>
      <c r="D333" s="233" t="s">
        <v>138</v>
      </c>
      <c r="E333" s="234" t="s">
        <v>1</v>
      </c>
      <c r="F333" s="235" t="s">
        <v>541</v>
      </c>
      <c r="G333" s="232"/>
      <c r="H333" s="234" t="s">
        <v>1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138</v>
      </c>
      <c r="AU333" s="241" t="s">
        <v>81</v>
      </c>
      <c r="AV333" s="13" t="s">
        <v>81</v>
      </c>
      <c r="AW333" s="13" t="s">
        <v>30</v>
      </c>
      <c r="AX333" s="13" t="s">
        <v>73</v>
      </c>
      <c r="AY333" s="241" t="s">
        <v>128</v>
      </c>
    </row>
    <row r="334" s="13" customFormat="1">
      <c r="A334" s="13"/>
      <c r="B334" s="231"/>
      <c r="C334" s="232"/>
      <c r="D334" s="233" t="s">
        <v>138</v>
      </c>
      <c r="E334" s="234" t="s">
        <v>1</v>
      </c>
      <c r="F334" s="235" t="s">
        <v>542</v>
      </c>
      <c r="G334" s="232"/>
      <c r="H334" s="234" t="s">
        <v>1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138</v>
      </c>
      <c r="AU334" s="241" t="s">
        <v>81</v>
      </c>
      <c r="AV334" s="13" t="s">
        <v>81</v>
      </c>
      <c r="AW334" s="13" t="s">
        <v>30</v>
      </c>
      <c r="AX334" s="13" t="s">
        <v>73</v>
      </c>
      <c r="AY334" s="241" t="s">
        <v>128</v>
      </c>
    </row>
    <row r="335" s="13" customFormat="1">
      <c r="A335" s="13"/>
      <c r="B335" s="231"/>
      <c r="C335" s="232"/>
      <c r="D335" s="233" t="s">
        <v>138</v>
      </c>
      <c r="E335" s="234" t="s">
        <v>1</v>
      </c>
      <c r="F335" s="235" t="s">
        <v>543</v>
      </c>
      <c r="G335" s="232"/>
      <c r="H335" s="234" t="s">
        <v>1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138</v>
      </c>
      <c r="AU335" s="241" t="s">
        <v>81</v>
      </c>
      <c r="AV335" s="13" t="s">
        <v>81</v>
      </c>
      <c r="AW335" s="13" t="s">
        <v>30</v>
      </c>
      <c r="AX335" s="13" t="s">
        <v>73</v>
      </c>
      <c r="AY335" s="241" t="s">
        <v>128</v>
      </c>
    </row>
    <row r="336" s="14" customFormat="1">
      <c r="A336" s="14"/>
      <c r="B336" s="242"/>
      <c r="C336" s="243"/>
      <c r="D336" s="233" t="s">
        <v>138</v>
      </c>
      <c r="E336" s="244" t="s">
        <v>1</v>
      </c>
      <c r="F336" s="245" t="s">
        <v>544</v>
      </c>
      <c r="G336" s="243"/>
      <c r="H336" s="246">
        <v>28</v>
      </c>
      <c r="I336" s="247"/>
      <c r="J336" s="243"/>
      <c r="K336" s="243"/>
      <c r="L336" s="248"/>
      <c r="M336" s="278"/>
      <c r="N336" s="279"/>
      <c r="O336" s="279"/>
      <c r="P336" s="279"/>
      <c r="Q336" s="279"/>
      <c r="R336" s="279"/>
      <c r="S336" s="279"/>
      <c r="T336" s="28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138</v>
      </c>
      <c r="AU336" s="252" t="s">
        <v>81</v>
      </c>
      <c r="AV336" s="14" t="s">
        <v>83</v>
      </c>
      <c r="AW336" s="14" t="s">
        <v>30</v>
      </c>
      <c r="AX336" s="14" t="s">
        <v>81</v>
      </c>
      <c r="AY336" s="252" t="s">
        <v>128</v>
      </c>
    </row>
    <row r="337" s="2" customFormat="1" ht="6.96" customHeight="1">
      <c r="A337" s="38"/>
      <c r="B337" s="66"/>
      <c r="C337" s="67"/>
      <c r="D337" s="67"/>
      <c r="E337" s="67"/>
      <c r="F337" s="67"/>
      <c r="G337" s="67"/>
      <c r="H337" s="67"/>
      <c r="I337" s="67"/>
      <c r="J337" s="67"/>
      <c r="K337" s="67"/>
      <c r="L337" s="44"/>
      <c r="M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</row>
  </sheetData>
  <sheetProtection sheet="1" autoFilter="0" formatColumns="0" formatRows="0" objects="1" scenarios="1" spinCount="100000" saltValue="KqEZ1FQan/N/iL1ngraEcInTmxceiOmpOSNIf0vqkIgc2g+9yeOAnJ+ujqhpgRinAv0nkqAiY66uu+pIRbavSA==" hashValue="yYjYh8hXQ7NCUStjj6qUYlteE1VsFordZD7ncFH9645Dl/3IxNa/nFq/CDcoMXlGrp654aL8AfqIYto9AhO0rQ==" algorithmName="SHA-512" password="CC35"/>
  <autoFilter ref="C130:K33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OTV Křenovice - výměna plynových kotlů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545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ROUND((SUM(BE121:BE159)),  2)</f>
        <v>0</v>
      </c>
      <c r="G33" s="38"/>
      <c r="H33" s="38"/>
      <c r="I33" s="155">
        <v>0.20999999999999999</v>
      </c>
      <c r="J33" s="154">
        <f>ROUND(((SUM(BE121:BE159))*I33),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ROUND((SUM(BF121:BF159)),  2)</f>
        <v>0</v>
      </c>
      <c r="G34" s="38"/>
      <c r="H34" s="38"/>
      <c r="I34" s="155">
        <v>0.14999999999999999</v>
      </c>
      <c r="J34" s="154">
        <f>ROUND(((SUM(BF121:BF159))*I34),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ROUND((SUM(BG121:BG159)),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ROUND((SUM(BH121:BH159)),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ROUND((SUM(BI121:BI159)),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OTV Křenovice - výměna plynových kotlů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vložkování komínů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103</v>
      </c>
      <c r="E99" s="182"/>
      <c r="F99" s="182"/>
      <c r="G99" s="182"/>
      <c r="H99" s="182"/>
      <c r="I99" s="182"/>
      <c r="J99" s="183">
        <f>J127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105</v>
      </c>
      <c r="E100" s="188"/>
      <c r="F100" s="188"/>
      <c r="G100" s="188"/>
      <c r="H100" s="188"/>
      <c r="I100" s="188"/>
      <c r="J100" s="189">
        <f>J128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112</v>
      </c>
      <c r="E101" s="182"/>
      <c r="F101" s="182"/>
      <c r="G101" s="182"/>
      <c r="H101" s="182"/>
      <c r="I101" s="182"/>
      <c r="J101" s="183">
        <f>J140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OTV Křenovice - výměna plynových kotlů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02 - vložkování komínů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16. 10. 2023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114</v>
      </c>
      <c r="D120" s="194" t="s">
        <v>58</v>
      </c>
      <c r="E120" s="194" t="s">
        <v>54</v>
      </c>
      <c r="F120" s="194" t="s">
        <v>55</v>
      </c>
      <c r="G120" s="194" t="s">
        <v>115</v>
      </c>
      <c r="H120" s="194" t="s">
        <v>116</v>
      </c>
      <c r="I120" s="194" t="s">
        <v>117</v>
      </c>
      <c r="J120" s="194" t="s">
        <v>95</v>
      </c>
      <c r="K120" s="195" t="s">
        <v>118</v>
      </c>
      <c r="L120" s="196"/>
      <c r="M120" s="100" t="s">
        <v>1</v>
      </c>
      <c r="N120" s="101" t="s">
        <v>37</v>
      </c>
      <c r="O120" s="101" t="s">
        <v>119</v>
      </c>
      <c r="P120" s="101" t="s">
        <v>120</v>
      </c>
      <c r="Q120" s="101" t="s">
        <v>121</v>
      </c>
      <c r="R120" s="101" t="s">
        <v>122</v>
      </c>
      <c r="S120" s="101" t="s">
        <v>123</v>
      </c>
      <c r="T120" s="102" t="s">
        <v>124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125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P122+P127+P140</f>
        <v>0</v>
      </c>
      <c r="Q121" s="104"/>
      <c r="R121" s="199">
        <f>R122+R127+R140</f>
        <v>0.055160000000000001</v>
      </c>
      <c r="S121" s="104"/>
      <c r="T121" s="200">
        <f>T122+T127+T140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97</v>
      </c>
      <c r="BK121" s="201">
        <f>BK122+BK127+BK140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126</v>
      </c>
      <c r="F122" s="205" t="s">
        <v>127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</f>
        <v>0</v>
      </c>
      <c r="Q122" s="210"/>
      <c r="R122" s="211">
        <f>R123</f>
        <v>0</v>
      </c>
      <c r="S122" s="210"/>
      <c r="T122" s="21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128</v>
      </c>
      <c r="BK122" s="215">
        <f>BK123</f>
        <v>0</v>
      </c>
    </row>
    <row r="123" s="12" customFormat="1" ht="22.8" customHeight="1">
      <c r="A123" s="12"/>
      <c r="B123" s="202"/>
      <c r="C123" s="203"/>
      <c r="D123" s="204" t="s">
        <v>72</v>
      </c>
      <c r="E123" s="216" t="s">
        <v>147</v>
      </c>
      <c r="F123" s="216" t="s">
        <v>148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81</v>
      </c>
      <c r="AY123" s="213" t="s">
        <v>128</v>
      </c>
      <c r="BK123" s="215">
        <f>SUM(BK124:BK126)</f>
        <v>0</v>
      </c>
    </row>
    <row r="124" s="2" customFormat="1" ht="37.8" customHeight="1">
      <c r="A124" s="38"/>
      <c r="B124" s="39"/>
      <c r="C124" s="218" t="s">
        <v>81</v>
      </c>
      <c r="D124" s="218" t="s">
        <v>131</v>
      </c>
      <c r="E124" s="219" t="s">
        <v>546</v>
      </c>
      <c r="F124" s="220" t="s">
        <v>547</v>
      </c>
      <c r="G124" s="221" t="s">
        <v>505</v>
      </c>
      <c r="H124" s="222">
        <v>8</v>
      </c>
      <c r="I124" s="223"/>
      <c r="J124" s="224">
        <f>ROUND(I124*H124,2)</f>
        <v>0</v>
      </c>
      <c r="K124" s="220" t="s">
        <v>135</v>
      </c>
      <c r="L124" s="44"/>
      <c r="M124" s="225" t="s">
        <v>1</v>
      </c>
      <c r="N124" s="226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136</v>
      </c>
      <c r="AT124" s="229" t="s">
        <v>131</v>
      </c>
      <c r="AU124" s="229" t="s">
        <v>83</v>
      </c>
      <c r="AY124" s="17" t="s">
        <v>128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81</v>
      </c>
      <c r="BK124" s="230">
        <f>ROUND(I124*H124,2)</f>
        <v>0</v>
      </c>
      <c r="BL124" s="17" t="s">
        <v>136</v>
      </c>
      <c r="BM124" s="229" t="s">
        <v>548</v>
      </c>
    </row>
    <row r="125" s="13" customFormat="1">
      <c r="A125" s="13"/>
      <c r="B125" s="231"/>
      <c r="C125" s="232"/>
      <c r="D125" s="233" t="s">
        <v>138</v>
      </c>
      <c r="E125" s="234" t="s">
        <v>1</v>
      </c>
      <c r="F125" s="235" t="s">
        <v>549</v>
      </c>
      <c r="G125" s="232"/>
      <c r="H125" s="234" t="s">
        <v>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138</v>
      </c>
      <c r="AU125" s="241" t="s">
        <v>83</v>
      </c>
      <c r="AV125" s="13" t="s">
        <v>81</v>
      </c>
      <c r="AW125" s="13" t="s">
        <v>30</v>
      </c>
      <c r="AX125" s="13" t="s">
        <v>73</v>
      </c>
      <c r="AY125" s="241" t="s">
        <v>128</v>
      </c>
    </row>
    <row r="126" s="14" customFormat="1">
      <c r="A126" s="14"/>
      <c r="B126" s="242"/>
      <c r="C126" s="243"/>
      <c r="D126" s="233" t="s">
        <v>138</v>
      </c>
      <c r="E126" s="244" t="s">
        <v>1</v>
      </c>
      <c r="F126" s="245" t="s">
        <v>184</v>
      </c>
      <c r="G126" s="243"/>
      <c r="H126" s="246">
        <v>8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138</v>
      </c>
      <c r="AU126" s="252" t="s">
        <v>83</v>
      </c>
      <c r="AV126" s="14" t="s">
        <v>83</v>
      </c>
      <c r="AW126" s="14" t="s">
        <v>30</v>
      </c>
      <c r="AX126" s="14" t="s">
        <v>81</v>
      </c>
      <c r="AY126" s="252" t="s">
        <v>128</v>
      </c>
    </row>
    <row r="127" s="12" customFormat="1" ht="25.92" customHeight="1">
      <c r="A127" s="12"/>
      <c r="B127" s="202"/>
      <c r="C127" s="203"/>
      <c r="D127" s="204" t="s">
        <v>72</v>
      </c>
      <c r="E127" s="205" t="s">
        <v>203</v>
      </c>
      <c r="F127" s="205" t="s">
        <v>204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</f>
        <v>0</v>
      </c>
      <c r="Q127" s="210"/>
      <c r="R127" s="211">
        <f>R128</f>
        <v>0.014520000000000002</v>
      </c>
      <c r="S127" s="210"/>
      <c r="T127" s="21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72</v>
      </c>
      <c r="AU127" s="214" t="s">
        <v>73</v>
      </c>
      <c r="AY127" s="213" t="s">
        <v>128</v>
      </c>
      <c r="BK127" s="215">
        <f>BK128</f>
        <v>0</v>
      </c>
    </row>
    <row r="128" s="12" customFormat="1" ht="22.8" customHeight="1">
      <c r="A128" s="12"/>
      <c r="B128" s="202"/>
      <c r="C128" s="203"/>
      <c r="D128" s="204" t="s">
        <v>72</v>
      </c>
      <c r="E128" s="216" t="s">
        <v>237</v>
      </c>
      <c r="F128" s="216" t="s">
        <v>238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SUM(P129:P139)</f>
        <v>0</v>
      </c>
      <c r="Q128" s="210"/>
      <c r="R128" s="211">
        <f>SUM(R129:R139)</f>
        <v>0.014520000000000002</v>
      </c>
      <c r="S128" s="210"/>
      <c r="T128" s="212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72</v>
      </c>
      <c r="AU128" s="214" t="s">
        <v>81</v>
      </c>
      <c r="AY128" s="213" t="s">
        <v>128</v>
      </c>
      <c r="BK128" s="215">
        <f>SUM(BK129:BK139)</f>
        <v>0</v>
      </c>
    </row>
    <row r="129" s="2" customFormat="1" ht="37.8" customHeight="1">
      <c r="A129" s="38"/>
      <c r="B129" s="39"/>
      <c r="C129" s="218" t="s">
        <v>83</v>
      </c>
      <c r="D129" s="218" t="s">
        <v>131</v>
      </c>
      <c r="E129" s="219" t="s">
        <v>550</v>
      </c>
      <c r="F129" s="220" t="s">
        <v>551</v>
      </c>
      <c r="G129" s="221" t="s">
        <v>152</v>
      </c>
      <c r="H129" s="222">
        <v>2</v>
      </c>
      <c r="I129" s="223"/>
      <c r="J129" s="224">
        <f>ROUND(I129*H129,2)</f>
        <v>0</v>
      </c>
      <c r="K129" s="220" t="s">
        <v>135</v>
      </c>
      <c r="L129" s="44"/>
      <c r="M129" s="225" t="s">
        <v>1</v>
      </c>
      <c r="N129" s="226" t="s">
        <v>38</v>
      </c>
      <c r="O129" s="91"/>
      <c r="P129" s="227">
        <f>O129*H129</f>
        <v>0</v>
      </c>
      <c r="Q129" s="227">
        <v>0.00089999999999999998</v>
      </c>
      <c r="R129" s="227">
        <f>Q129*H129</f>
        <v>0.0018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210</v>
      </c>
      <c r="AT129" s="229" t="s">
        <v>131</v>
      </c>
      <c r="AU129" s="229" t="s">
        <v>83</v>
      </c>
      <c r="AY129" s="17" t="s">
        <v>128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210</v>
      </c>
      <c r="BM129" s="229" t="s">
        <v>552</v>
      </c>
    </row>
    <row r="130" s="13" customFormat="1">
      <c r="A130" s="13"/>
      <c r="B130" s="231"/>
      <c r="C130" s="232"/>
      <c r="D130" s="233" t="s">
        <v>138</v>
      </c>
      <c r="E130" s="234" t="s">
        <v>1</v>
      </c>
      <c r="F130" s="235" t="s">
        <v>553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138</v>
      </c>
      <c r="AU130" s="241" t="s">
        <v>83</v>
      </c>
      <c r="AV130" s="13" t="s">
        <v>81</v>
      </c>
      <c r="AW130" s="13" t="s">
        <v>30</v>
      </c>
      <c r="AX130" s="13" t="s">
        <v>73</v>
      </c>
      <c r="AY130" s="241" t="s">
        <v>128</v>
      </c>
    </row>
    <row r="131" s="14" customFormat="1">
      <c r="A131" s="14"/>
      <c r="B131" s="242"/>
      <c r="C131" s="243"/>
      <c r="D131" s="233" t="s">
        <v>138</v>
      </c>
      <c r="E131" s="244" t="s">
        <v>1</v>
      </c>
      <c r="F131" s="245" t="s">
        <v>83</v>
      </c>
      <c r="G131" s="243"/>
      <c r="H131" s="246">
        <v>2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138</v>
      </c>
      <c r="AU131" s="252" t="s">
        <v>83</v>
      </c>
      <c r="AV131" s="14" t="s">
        <v>83</v>
      </c>
      <c r="AW131" s="14" t="s">
        <v>30</v>
      </c>
      <c r="AX131" s="14" t="s">
        <v>81</v>
      </c>
      <c r="AY131" s="252" t="s">
        <v>128</v>
      </c>
    </row>
    <row r="132" s="2" customFormat="1" ht="37.8" customHeight="1">
      <c r="A132" s="38"/>
      <c r="B132" s="39"/>
      <c r="C132" s="218" t="s">
        <v>149</v>
      </c>
      <c r="D132" s="218" t="s">
        <v>131</v>
      </c>
      <c r="E132" s="219" t="s">
        <v>554</v>
      </c>
      <c r="F132" s="220" t="s">
        <v>555</v>
      </c>
      <c r="G132" s="221" t="s">
        <v>152</v>
      </c>
      <c r="H132" s="222">
        <v>2</v>
      </c>
      <c r="I132" s="223"/>
      <c r="J132" s="224">
        <f>ROUND(I132*H132,2)</f>
        <v>0</v>
      </c>
      <c r="K132" s="220" t="s">
        <v>135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0.0015200000000000001</v>
      </c>
      <c r="R132" s="227">
        <f>Q132*H132</f>
        <v>0.0030400000000000002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210</v>
      </c>
      <c r="AT132" s="229" t="s">
        <v>131</v>
      </c>
      <c r="AU132" s="229" t="s">
        <v>83</v>
      </c>
      <c r="AY132" s="17" t="s">
        <v>128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210</v>
      </c>
      <c r="BM132" s="229" t="s">
        <v>556</v>
      </c>
    </row>
    <row r="133" s="13" customFormat="1">
      <c r="A133" s="13"/>
      <c r="B133" s="231"/>
      <c r="C133" s="232"/>
      <c r="D133" s="233" t="s">
        <v>138</v>
      </c>
      <c r="E133" s="234" t="s">
        <v>1</v>
      </c>
      <c r="F133" s="235" t="s">
        <v>553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138</v>
      </c>
      <c r="AU133" s="241" t="s">
        <v>83</v>
      </c>
      <c r="AV133" s="13" t="s">
        <v>81</v>
      </c>
      <c r="AW133" s="13" t="s">
        <v>30</v>
      </c>
      <c r="AX133" s="13" t="s">
        <v>73</v>
      </c>
      <c r="AY133" s="241" t="s">
        <v>128</v>
      </c>
    </row>
    <row r="134" s="14" customFormat="1">
      <c r="A134" s="14"/>
      <c r="B134" s="242"/>
      <c r="C134" s="243"/>
      <c r="D134" s="233" t="s">
        <v>138</v>
      </c>
      <c r="E134" s="244" t="s">
        <v>1</v>
      </c>
      <c r="F134" s="245" t="s">
        <v>83</v>
      </c>
      <c r="G134" s="243"/>
      <c r="H134" s="246">
        <v>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138</v>
      </c>
      <c r="AU134" s="252" t="s">
        <v>83</v>
      </c>
      <c r="AV134" s="14" t="s">
        <v>83</v>
      </c>
      <c r="AW134" s="14" t="s">
        <v>30</v>
      </c>
      <c r="AX134" s="14" t="s">
        <v>81</v>
      </c>
      <c r="AY134" s="252" t="s">
        <v>128</v>
      </c>
    </row>
    <row r="135" s="2" customFormat="1" ht="37.8" customHeight="1">
      <c r="A135" s="38"/>
      <c r="B135" s="39"/>
      <c r="C135" s="218" t="s">
        <v>136</v>
      </c>
      <c r="D135" s="218" t="s">
        <v>131</v>
      </c>
      <c r="E135" s="219" t="s">
        <v>557</v>
      </c>
      <c r="F135" s="220" t="s">
        <v>558</v>
      </c>
      <c r="G135" s="221" t="s">
        <v>158</v>
      </c>
      <c r="H135" s="222">
        <v>22</v>
      </c>
      <c r="I135" s="223"/>
      <c r="J135" s="224">
        <f>ROUND(I135*H135,2)</f>
        <v>0</v>
      </c>
      <c r="K135" s="220" t="s">
        <v>135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0.00044000000000000002</v>
      </c>
      <c r="R135" s="227">
        <f>Q135*H135</f>
        <v>0.0096800000000000011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210</v>
      </c>
      <c r="AT135" s="229" t="s">
        <v>131</v>
      </c>
      <c r="AU135" s="229" t="s">
        <v>83</v>
      </c>
      <c r="AY135" s="17" t="s">
        <v>128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210</v>
      </c>
      <c r="BM135" s="229" t="s">
        <v>559</v>
      </c>
    </row>
    <row r="136" s="13" customFormat="1">
      <c r="A136" s="13"/>
      <c r="B136" s="231"/>
      <c r="C136" s="232"/>
      <c r="D136" s="233" t="s">
        <v>138</v>
      </c>
      <c r="E136" s="234" t="s">
        <v>1</v>
      </c>
      <c r="F136" s="235" t="s">
        <v>553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138</v>
      </c>
      <c r="AU136" s="241" t="s">
        <v>83</v>
      </c>
      <c r="AV136" s="13" t="s">
        <v>81</v>
      </c>
      <c r="AW136" s="13" t="s">
        <v>30</v>
      </c>
      <c r="AX136" s="13" t="s">
        <v>73</v>
      </c>
      <c r="AY136" s="241" t="s">
        <v>128</v>
      </c>
    </row>
    <row r="137" s="14" customFormat="1">
      <c r="A137" s="14"/>
      <c r="B137" s="242"/>
      <c r="C137" s="243"/>
      <c r="D137" s="233" t="s">
        <v>138</v>
      </c>
      <c r="E137" s="244" t="s">
        <v>1</v>
      </c>
      <c r="F137" s="245" t="s">
        <v>560</v>
      </c>
      <c r="G137" s="243"/>
      <c r="H137" s="246">
        <v>22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138</v>
      </c>
      <c r="AU137" s="252" t="s">
        <v>83</v>
      </c>
      <c r="AV137" s="14" t="s">
        <v>83</v>
      </c>
      <c r="AW137" s="14" t="s">
        <v>30</v>
      </c>
      <c r="AX137" s="14" t="s">
        <v>81</v>
      </c>
      <c r="AY137" s="252" t="s">
        <v>128</v>
      </c>
    </row>
    <row r="138" s="2" customFormat="1" ht="44.25" customHeight="1">
      <c r="A138" s="38"/>
      <c r="B138" s="39"/>
      <c r="C138" s="218" t="s">
        <v>163</v>
      </c>
      <c r="D138" s="218" t="s">
        <v>131</v>
      </c>
      <c r="E138" s="219" t="s">
        <v>561</v>
      </c>
      <c r="F138" s="220" t="s">
        <v>562</v>
      </c>
      <c r="G138" s="221" t="s">
        <v>182</v>
      </c>
      <c r="H138" s="222">
        <v>0.014999999999999999</v>
      </c>
      <c r="I138" s="223"/>
      <c r="J138" s="224">
        <f>ROUND(I138*H138,2)</f>
        <v>0</v>
      </c>
      <c r="K138" s="220" t="s">
        <v>135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210</v>
      </c>
      <c r="AT138" s="229" t="s">
        <v>131</v>
      </c>
      <c r="AU138" s="229" t="s">
        <v>83</v>
      </c>
      <c r="AY138" s="17" t="s">
        <v>128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210</v>
      </c>
      <c r="BM138" s="229" t="s">
        <v>563</v>
      </c>
    </row>
    <row r="139" s="2" customFormat="1" ht="49.05" customHeight="1">
      <c r="A139" s="38"/>
      <c r="B139" s="39"/>
      <c r="C139" s="218" t="s">
        <v>129</v>
      </c>
      <c r="D139" s="218" t="s">
        <v>131</v>
      </c>
      <c r="E139" s="219" t="s">
        <v>564</v>
      </c>
      <c r="F139" s="220" t="s">
        <v>565</v>
      </c>
      <c r="G139" s="221" t="s">
        <v>182</v>
      </c>
      <c r="H139" s="222">
        <v>0.014999999999999999</v>
      </c>
      <c r="I139" s="223"/>
      <c r="J139" s="224">
        <f>ROUND(I139*H139,2)</f>
        <v>0</v>
      </c>
      <c r="K139" s="220" t="s">
        <v>135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210</v>
      </c>
      <c r="AT139" s="229" t="s">
        <v>131</v>
      </c>
      <c r="AU139" s="229" t="s">
        <v>83</v>
      </c>
      <c r="AY139" s="17" t="s">
        <v>128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210</v>
      </c>
      <c r="BM139" s="229" t="s">
        <v>566</v>
      </c>
    </row>
    <row r="140" s="12" customFormat="1" ht="25.92" customHeight="1">
      <c r="A140" s="12"/>
      <c r="B140" s="202"/>
      <c r="C140" s="203"/>
      <c r="D140" s="204" t="s">
        <v>72</v>
      </c>
      <c r="E140" s="205" t="s">
        <v>500</v>
      </c>
      <c r="F140" s="205" t="s">
        <v>501</v>
      </c>
      <c r="G140" s="203"/>
      <c r="H140" s="203"/>
      <c r="I140" s="206"/>
      <c r="J140" s="207">
        <f>BK140</f>
        <v>0</v>
      </c>
      <c r="K140" s="203"/>
      <c r="L140" s="208"/>
      <c r="M140" s="209"/>
      <c r="N140" s="210"/>
      <c r="O140" s="210"/>
      <c r="P140" s="211">
        <f>SUM(P141:P159)</f>
        <v>0</v>
      </c>
      <c r="Q140" s="210"/>
      <c r="R140" s="211">
        <f>SUM(R141:R159)</f>
        <v>0.040640000000000003</v>
      </c>
      <c r="S140" s="210"/>
      <c r="T140" s="212">
        <f>SUM(T141:T159)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136</v>
      </c>
      <c r="AT140" s="214" t="s">
        <v>72</v>
      </c>
      <c r="AU140" s="214" t="s">
        <v>73</v>
      </c>
      <c r="AY140" s="213" t="s">
        <v>128</v>
      </c>
      <c r="BK140" s="215">
        <f>SUM(BK141:BK159)</f>
        <v>0</v>
      </c>
    </row>
    <row r="141" s="2" customFormat="1" ht="24.15" customHeight="1">
      <c r="A141" s="38"/>
      <c r="B141" s="39"/>
      <c r="C141" s="218" t="s">
        <v>179</v>
      </c>
      <c r="D141" s="218" t="s">
        <v>131</v>
      </c>
      <c r="E141" s="219" t="s">
        <v>567</v>
      </c>
      <c r="F141" s="220" t="s">
        <v>568</v>
      </c>
      <c r="G141" s="221" t="s">
        <v>505</v>
      </c>
      <c r="H141" s="222">
        <v>16</v>
      </c>
      <c r="I141" s="223"/>
      <c r="J141" s="224">
        <f>ROUND(I141*H141,2)</f>
        <v>0</v>
      </c>
      <c r="K141" s="220" t="s">
        <v>135</v>
      </c>
      <c r="L141" s="44"/>
      <c r="M141" s="225" t="s">
        <v>1</v>
      </c>
      <c r="N141" s="226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506</v>
      </c>
      <c r="AT141" s="229" t="s">
        <v>131</v>
      </c>
      <c r="AU141" s="229" t="s">
        <v>81</v>
      </c>
      <c r="AY141" s="17" t="s">
        <v>128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506</v>
      </c>
      <c r="BM141" s="229" t="s">
        <v>569</v>
      </c>
    </row>
    <row r="142" s="13" customFormat="1">
      <c r="A142" s="13"/>
      <c r="B142" s="231"/>
      <c r="C142" s="232"/>
      <c r="D142" s="233" t="s">
        <v>138</v>
      </c>
      <c r="E142" s="234" t="s">
        <v>1</v>
      </c>
      <c r="F142" s="235" t="s">
        <v>570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138</v>
      </c>
      <c r="AU142" s="241" t="s">
        <v>81</v>
      </c>
      <c r="AV142" s="13" t="s">
        <v>81</v>
      </c>
      <c r="AW142" s="13" t="s">
        <v>30</v>
      </c>
      <c r="AX142" s="13" t="s">
        <v>73</v>
      </c>
      <c r="AY142" s="241" t="s">
        <v>128</v>
      </c>
    </row>
    <row r="143" s="14" customFormat="1">
      <c r="A143" s="14"/>
      <c r="B143" s="242"/>
      <c r="C143" s="243"/>
      <c r="D143" s="233" t="s">
        <v>138</v>
      </c>
      <c r="E143" s="244" t="s">
        <v>1</v>
      </c>
      <c r="F143" s="245" t="s">
        <v>571</v>
      </c>
      <c r="G143" s="243"/>
      <c r="H143" s="246">
        <v>16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138</v>
      </c>
      <c r="AU143" s="252" t="s">
        <v>81</v>
      </c>
      <c r="AV143" s="14" t="s">
        <v>83</v>
      </c>
      <c r="AW143" s="14" t="s">
        <v>30</v>
      </c>
      <c r="AX143" s="14" t="s">
        <v>81</v>
      </c>
      <c r="AY143" s="252" t="s">
        <v>128</v>
      </c>
    </row>
    <row r="144" s="2" customFormat="1" ht="16.5" customHeight="1">
      <c r="A144" s="38"/>
      <c r="B144" s="39"/>
      <c r="C144" s="257" t="s">
        <v>184</v>
      </c>
      <c r="D144" s="257" t="s">
        <v>316</v>
      </c>
      <c r="E144" s="258" t="s">
        <v>572</v>
      </c>
      <c r="F144" s="259" t="s">
        <v>573</v>
      </c>
      <c r="G144" s="260" t="s">
        <v>574</v>
      </c>
      <c r="H144" s="261">
        <v>20</v>
      </c>
      <c r="I144" s="262"/>
      <c r="J144" s="263">
        <f>ROUND(I144*H144,2)</f>
        <v>0</v>
      </c>
      <c r="K144" s="259" t="s">
        <v>135</v>
      </c>
      <c r="L144" s="264"/>
      <c r="M144" s="265" t="s">
        <v>1</v>
      </c>
      <c r="N144" s="266" t="s">
        <v>38</v>
      </c>
      <c r="O144" s="91"/>
      <c r="P144" s="227">
        <f>O144*H144</f>
        <v>0</v>
      </c>
      <c r="Q144" s="227">
        <v>0.001</v>
      </c>
      <c r="R144" s="227">
        <f>Q144*H144</f>
        <v>0.02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506</v>
      </c>
      <c r="AT144" s="229" t="s">
        <v>316</v>
      </c>
      <c r="AU144" s="229" t="s">
        <v>81</v>
      </c>
      <c r="AY144" s="17" t="s">
        <v>128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506</v>
      </c>
      <c r="BM144" s="229" t="s">
        <v>575</v>
      </c>
    </row>
    <row r="145" s="14" customFormat="1">
      <c r="A145" s="14"/>
      <c r="B145" s="242"/>
      <c r="C145" s="243"/>
      <c r="D145" s="233" t="s">
        <v>138</v>
      </c>
      <c r="E145" s="244" t="s">
        <v>1</v>
      </c>
      <c r="F145" s="245" t="s">
        <v>576</v>
      </c>
      <c r="G145" s="243"/>
      <c r="H145" s="246">
        <v>20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138</v>
      </c>
      <c r="AU145" s="252" t="s">
        <v>81</v>
      </c>
      <c r="AV145" s="14" t="s">
        <v>83</v>
      </c>
      <c r="AW145" s="14" t="s">
        <v>30</v>
      </c>
      <c r="AX145" s="14" t="s">
        <v>81</v>
      </c>
      <c r="AY145" s="252" t="s">
        <v>128</v>
      </c>
    </row>
    <row r="146" s="2" customFormat="1" ht="16.5" customHeight="1">
      <c r="A146" s="38"/>
      <c r="B146" s="39"/>
      <c r="C146" s="257" t="s">
        <v>147</v>
      </c>
      <c r="D146" s="257" t="s">
        <v>316</v>
      </c>
      <c r="E146" s="258" t="s">
        <v>577</v>
      </c>
      <c r="F146" s="259" t="s">
        <v>578</v>
      </c>
      <c r="G146" s="260" t="s">
        <v>574</v>
      </c>
      <c r="H146" s="261">
        <v>20</v>
      </c>
      <c r="I146" s="262"/>
      <c r="J146" s="263">
        <f>ROUND(I146*H146,2)</f>
        <v>0</v>
      </c>
      <c r="K146" s="259" t="s">
        <v>135</v>
      </c>
      <c r="L146" s="264"/>
      <c r="M146" s="265" t="s">
        <v>1</v>
      </c>
      <c r="N146" s="266" t="s">
        <v>38</v>
      </c>
      <c r="O146" s="91"/>
      <c r="P146" s="227">
        <f>O146*H146</f>
        <v>0</v>
      </c>
      <c r="Q146" s="227">
        <v>0.001</v>
      </c>
      <c r="R146" s="227">
        <f>Q146*H146</f>
        <v>0.02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506</v>
      </c>
      <c r="AT146" s="229" t="s">
        <v>316</v>
      </c>
      <c r="AU146" s="229" t="s">
        <v>81</v>
      </c>
      <c r="AY146" s="17" t="s">
        <v>128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506</v>
      </c>
      <c r="BM146" s="229" t="s">
        <v>579</v>
      </c>
    </row>
    <row r="147" s="14" customFormat="1">
      <c r="A147" s="14"/>
      <c r="B147" s="242"/>
      <c r="C147" s="243"/>
      <c r="D147" s="233" t="s">
        <v>138</v>
      </c>
      <c r="E147" s="244" t="s">
        <v>1</v>
      </c>
      <c r="F147" s="245" t="s">
        <v>576</v>
      </c>
      <c r="G147" s="243"/>
      <c r="H147" s="246">
        <v>20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138</v>
      </c>
      <c r="AU147" s="252" t="s">
        <v>81</v>
      </c>
      <c r="AV147" s="14" t="s">
        <v>83</v>
      </c>
      <c r="AW147" s="14" t="s">
        <v>30</v>
      </c>
      <c r="AX147" s="14" t="s">
        <v>81</v>
      </c>
      <c r="AY147" s="252" t="s">
        <v>128</v>
      </c>
    </row>
    <row r="148" s="2" customFormat="1" ht="33" customHeight="1">
      <c r="A148" s="38"/>
      <c r="B148" s="39"/>
      <c r="C148" s="218" t="s">
        <v>193</v>
      </c>
      <c r="D148" s="218" t="s">
        <v>131</v>
      </c>
      <c r="E148" s="219" t="s">
        <v>538</v>
      </c>
      <c r="F148" s="220" t="s">
        <v>539</v>
      </c>
      <c r="G148" s="221" t="s">
        <v>505</v>
      </c>
      <c r="H148" s="222">
        <v>10</v>
      </c>
      <c r="I148" s="223"/>
      <c r="J148" s="224">
        <f>ROUND(I148*H148,2)</f>
        <v>0</v>
      </c>
      <c r="K148" s="220" t="s">
        <v>135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506</v>
      </c>
      <c r="AT148" s="229" t="s">
        <v>131</v>
      </c>
      <c r="AU148" s="229" t="s">
        <v>81</v>
      </c>
      <c r="AY148" s="17" t="s">
        <v>128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506</v>
      </c>
      <c r="BM148" s="229" t="s">
        <v>580</v>
      </c>
    </row>
    <row r="149" s="13" customFormat="1">
      <c r="A149" s="13"/>
      <c r="B149" s="231"/>
      <c r="C149" s="232"/>
      <c r="D149" s="233" t="s">
        <v>138</v>
      </c>
      <c r="E149" s="234" t="s">
        <v>1</v>
      </c>
      <c r="F149" s="235" t="s">
        <v>581</v>
      </c>
      <c r="G149" s="232"/>
      <c r="H149" s="234" t="s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138</v>
      </c>
      <c r="AU149" s="241" t="s">
        <v>81</v>
      </c>
      <c r="AV149" s="13" t="s">
        <v>81</v>
      </c>
      <c r="AW149" s="13" t="s">
        <v>30</v>
      </c>
      <c r="AX149" s="13" t="s">
        <v>73</v>
      </c>
      <c r="AY149" s="241" t="s">
        <v>128</v>
      </c>
    </row>
    <row r="150" s="14" customFormat="1">
      <c r="A150" s="14"/>
      <c r="B150" s="242"/>
      <c r="C150" s="243"/>
      <c r="D150" s="233" t="s">
        <v>138</v>
      </c>
      <c r="E150" s="244" t="s">
        <v>1</v>
      </c>
      <c r="F150" s="245" t="s">
        <v>582</v>
      </c>
      <c r="G150" s="243"/>
      <c r="H150" s="246">
        <v>10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138</v>
      </c>
      <c r="AU150" s="252" t="s">
        <v>81</v>
      </c>
      <c r="AV150" s="14" t="s">
        <v>83</v>
      </c>
      <c r="AW150" s="14" t="s">
        <v>30</v>
      </c>
      <c r="AX150" s="14" t="s">
        <v>81</v>
      </c>
      <c r="AY150" s="252" t="s">
        <v>128</v>
      </c>
    </row>
    <row r="151" s="2" customFormat="1" ht="24.15" customHeight="1">
      <c r="A151" s="38"/>
      <c r="B151" s="39"/>
      <c r="C151" s="218" t="s">
        <v>199</v>
      </c>
      <c r="D151" s="218" t="s">
        <v>131</v>
      </c>
      <c r="E151" s="219" t="s">
        <v>583</v>
      </c>
      <c r="F151" s="220" t="s">
        <v>584</v>
      </c>
      <c r="G151" s="221" t="s">
        <v>505</v>
      </c>
      <c r="H151" s="222">
        <v>9</v>
      </c>
      <c r="I151" s="223"/>
      <c r="J151" s="224">
        <f>ROUND(I151*H151,2)</f>
        <v>0</v>
      </c>
      <c r="K151" s="220" t="s">
        <v>135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506</v>
      </c>
      <c r="AT151" s="229" t="s">
        <v>131</v>
      </c>
      <c r="AU151" s="229" t="s">
        <v>81</v>
      </c>
      <c r="AY151" s="17" t="s">
        <v>128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506</v>
      </c>
      <c r="BM151" s="229" t="s">
        <v>585</v>
      </c>
    </row>
    <row r="152" s="13" customFormat="1">
      <c r="A152" s="13"/>
      <c r="B152" s="231"/>
      <c r="C152" s="232"/>
      <c r="D152" s="233" t="s">
        <v>138</v>
      </c>
      <c r="E152" s="234" t="s">
        <v>1</v>
      </c>
      <c r="F152" s="235" t="s">
        <v>586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138</v>
      </c>
      <c r="AU152" s="241" t="s">
        <v>81</v>
      </c>
      <c r="AV152" s="13" t="s">
        <v>81</v>
      </c>
      <c r="AW152" s="13" t="s">
        <v>30</v>
      </c>
      <c r="AX152" s="13" t="s">
        <v>73</v>
      </c>
      <c r="AY152" s="241" t="s">
        <v>128</v>
      </c>
    </row>
    <row r="153" s="14" customFormat="1">
      <c r="A153" s="14"/>
      <c r="B153" s="242"/>
      <c r="C153" s="243"/>
      <c r="D153" s="233" t="s">
        <v>138</v>
      </c>
      <c r="E153" s="244" t="s">
        <v>1</v>
      </c>
      <c r="F153" s="245" t="s">
        <v>213</v>
      </c>
      <c r="G153" s="243"/>
      <c r="H153" s="246">
        <v>4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138</v>
      </c>
      <c r="AU153" s="252" t="s">
        <v>81</v>
      </c>
      <c r="AV153" s="14" t="s">
        <v>83</v>
      </c>
      <c r="AW153" s="14" t="s">
        <v>30</v>
      </c>
      <c r="AX153" s="14" t="s">
        <v>73</v>
      </c>
      <c r="AY153" s="252" t="s">
        <v>128</v>
      </c>
    </row>
    <row r="154" s="13" customFormat="1">
      <c r="A154" s="13"/>
      <c r="B154" s="231"/>
      <c r="C154" s="232"/>
      <c r="D154" s="233" t="s">
        <v>138</v>
      </c>
      <c r="E154" s="234" t="s">
        <v>1</v>
      </c>
      <c r="F154" s="235" t="s">
        <v>587</v>
      </c>
      <c r="G154" s="232"/>
      <c r="H154" s="234" t="s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138</v>
      </c>
      <c r="AU154" s="241" t="s">
        <v>81</v>
      </c>
      <c r="AV154" s="13" t="s">
        <v>81</v>
      </c>
      <c r="AW154" s="13" t="s">
        <v>30</v>
      </c>
      <c r="AX154" s="13" t="s">
        <v>73</v>
      </c>
      <c r="AY154" s="241" t="s">
        <v>128</v>
      </c>
    </row>
    <row r="155" s="14" customFormat="1">
      <c r="A155" s="14"/>
      <c r="B155" s="242"/>
      <c r="C155" s="243"/>
      <c r="D155" s="233" t="s">
        <v>138</v>
      </c>
      <c r="E155" s="244" t="s">
        <v>1</v>
      </c>
      <c r="F155" s="245" t="s">
        <v>588</v>
      </c>
      <c r="G155" s="243"/>
      <c r="H155" s="246">
        <v>5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138</v>
      </c>
      <c r="AU155" s="252" t="s">
        <v>81</v>
      </c>
      <c r="AV155" s="14" t="s">
        <v>83</v>
      </c>
      <c r="AW155" s="14" t="s">
        <v>30</v>
      </c>
      <c r="AX155" s="14" t="s">
        <v>73</v>
      </c>
      <c r="AY155" s="252" t="s">
        <v>128</v>
      </c>
    </row>
    <row r="156" s="15" customFormat="1">
      <c r="A156" s="15"/>
      <c r="B156" s="267"/>
      <c r="C156" s="268"/>
      <c r="D156" s="233" t="s">
        <v>138</v>
      </c>
      <c r="E156" s="269" t="s">
        <v>1</v>
      </c>
      <c r="F156" s="270" t="s">
        <v>518</v>
      </c>
      <c r="G156" s="268"/>
      <c r="H156" s="271">
        <v>9</v>
      </c>
      <c r="I156" s="272"/>
      <c r="J156" s="268"/>
      <c r="K156" s="268"/>
      <c r="L156" s="273"/>
      <c r="M156" s="274"/>
      <c r="N156" s="275"/>
      <c r="O156" s="275"/>
      <c r="P156" s="275"/>
      <c r="Q156" s="275"/>
      <c r="R156" s="275"/>
      <c r="S156" s="275"/>
      <c r="T156" s="27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7" t="s">
        <v>138</v>
      </c>
      <c r="AU156" s="277" t="s">
        <v>81</v>
      </c>
      <c r="AV156" s="15" t="s">
        <v>136</v>
      </c>
      <c r="AW156" s="15" t="s">
        <v>30</v>
      </c>
      <c r="AX156" s="15" t="s">
        <v>81</v>
      </c>
      <c r="AY156" s="277" t="s">
        <v>128</v>
      </c>
    </row>
    <row r="157" s="2" customFormat="1" ht="33" customHeight="1">
      <c r="A157" s="38"/>
      <c r="B157" s="39"/>
      <c r="C157" s="257" t="s">
        <v>207</v>
      </c>
      <c r="D157" s="257" t="s">
        <v>316</v>
      </c>
      <c r="E157" s="258" t="s">
        <v>589</v>
      </c>
      <c r="F157" s="259" t="s">
        <v>590</v>
      </c>
      <c r="G157" s="260" t="s">
        <v>223</v>
      </c>
      <c r="H157" s="261">
        <v>2</v>
      </c>
      <c r="I157" s="262"/>
      <c r="J157" s="263">
        <f>ROUND(I157*H157,2)</f>
        <v>0</v>
      </c>
      <c r="K157" s="259" t="s">
        <v>591</v>
      </c>
      <c r="L157" s="264"/>
      <c r="M157" s="265" t="s">
        <v>1</v>
      </c>
      <c r="N157" s="266" t="s">
        <v>38</v>
      </c>
      <c r="O157" s="91"/>
      <c r="P157" s="227">
        <f>O157*H157</f>
        <v>0</v>
      </c>
      <c r="Q157" s="227">
        <v>0.00032000000000000003</v>
      </c>
      <c r="R157" s="227">
        <f>Q157*H157</f>
        <v>0.00064000000000000005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506</v>
      </c>
      <c r="AT157" s="229" t="s">
        <v>316</v>
      </c>
      <c r="AU157" s="229" t="s">
        <v>81</v>
      </c>
      <c r="AY157" s="17" t="s">
        <v>128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506</v>
      </c>
      <c r="BM157" s="229" t="s">
        <v>592</v>
      </c>
    </row>
    <row r="158" s="13" customFormat="1">
      <c r="A158" s="13"/>
      <c r="B158" s="231"/>
      <c r="C158" s="232"/>
      <c r="D158" s="233" t="s">
        <v>138</v>
      </c>
      <c r="E158" s="234" t="s">
        <v>1</v>
      </c>
      <c r="F158" s="235" t="s">
        <v>593</v>
      </c>
      <c r="G158" s="232"/>
      <c r="H158" s="234" t="s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138</v>
      </c>
      <c r="AU158" s="241" t="s">
        <v>81</v>
      </c>
      <c r="AV158" s="13" t="s">
        <v>81</v>
      </c>
      <c r="AW158" s="13" t="s">
        <v>30</v>
      </c>
      <c r="AX158" s="13" t="s">
        <v>73</v>
      </c>
      <c r="AY158" s="241" t="s">
        <v>128</v>
      </c>
    </row>
    <row r="159" s="14" customFormat="1">
      <c r="A159" s="14"/>
      <c r="B159" s="242"/>
      <c r="C159" s="243"/>
      <c r="D159" s="233" t="s">
        <v>138</v>
      </c>
      <c r="E159" s="244" t="s">
        <v>1</v>
      </c>
      <c r="F159" s="245" t="s">
        <v>83</v>
      </c>
      <c r="G159" s="243"/>
      <c r="H159" s="246">
        <v>2</v>
      </c>
      <c r="I159" s="247"/>
      <c r="J159" s="243"/>
      <c r="K159" s="243"/>
      <c r="L159" s="248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138</v>
      </c>
      <c r="AU159" s="252" t="s">
        <v>81</v>
      </c>
      <c r="AV159" s="14" t="s">
        <v>83</v>
      </c>
      <c r="AW159" s="14" t="s">
        <v>30</v>
      </c>
      <c r="AX159" s="14" t="s">
        <v>81</v>
      </c>
      <c r="AY159" s="252" t="s">
        <v>128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67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h+s8ipo2yWoz7UQT1+zOekR2FkTXt9GB/Fwkj3UEcwtuxRD7KRMsBW1DQs2ojzaxWHpGptWXxmYmfKt4KhSYUA==" hashValue="11THvMXXgFwqZIJq/3vXyq11/4D61X+X61i4IY/xltxKA3qcQQUDd6NGZ3fs574dXiS5jpgVRC+aEooa1JBBGw==" algorithmName="SHA-512" password="CC35"/>
  <autoFilter ref="C120:K15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OTV Křenovice - výměna plynových kotlů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16. 10. 2023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ROUND((SUM(BE121:BE139)),  2)</f>
        <v>0</v>
      </c>
      <c r="G33" s="38"/>
      <c r="H33" s="38"/>
      <c r="I33" s="155">
        <v>0.20999999999999999</v>
      </c>
      <c r="J33" s="154">
        <f>ROUND(((SUM(BE121:BE139))*I33),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ROUND((SUM(BF121:BF139)),  2)</f>
        <v>0</v>
      </c>
      <c r="G34" s="38"/>
      <c r="H34" s="38"/>
      <c r="I34" s="155">
        <v>0.14999999999999999</v>
      </c>
      <c r="J34" s="154">
        <f>ROUND(((SUM(BF121:BF139))*I34),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ROUND((SUM(BG121:BG139)),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ROUND((SUM(BH121:BH139)),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ROUND((SUM(BI121:BI139)),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OTV Křenovice - výměna plynových kotlů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595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596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597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598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599</v>
      </c>
      <c r="E101" s="188"/>
      <c r="F101" s="188"/>
      <c r="G101" s="188"/>
      <c r="H101" s="188"/>
      <c r="I101" s="188"/>
      <c r="J101" s="189">
        <f>J136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OTV Křenovice - výměna plynových kotlů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03 - VRN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16. 10. 2023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114</v>
      </c>
      <c r="D120" s="194" t="s">
        <v>58</v>
      </c>
      <c r="E120" s="194" t="s">
        <v>54</v>
      </c>
      <c r="F120" s="194" t="s">
        <v>55</v>
      </c>
      <c r="G120" s="194" t="s">
        <v>115</v>
      </c>
      <c r="H120" s="194" t="s">
        <v>116</v>
      </c>
      <c r="I120" s="194" t="s">
        <v>117</v>
      </c>
      <c r="J120" s="194" t="s">
        <v>95</v>
      </c>
      <c r="K120" s="195" t="s">
        <v>118</v>
      </c>
      <c r="L120" s="196"/>
      <c r="M120" s="100" t="s">
        <v>1</v>
      </c>
      <c r="N120" s="101" t="s">
        <v>37</v>
      </c>
      <c r="O120" s="101" t="s">
        <v>119</v>
      </c>
      <c r="P120" s="101" t="s">
        <v>120</v>
      </c>
      <c r="Q120" s="101" t="s">
        <v>121</v>
      </c>
      <c r="R120" s="101" t="s">
        <v>122</v>
      </c>
      <c r="S120" s="101" t="s">
        <v>123</v>
      </c>
      <c r="T120" s="102" t="s">
        <v>124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125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97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88</v>
      </c>
      <c r="F122" s="205" t="s">
        <v>600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P123+P127+P131+P136</f>
        <v>0</v>
      </c>
      <c r="Q122" s="210"/>
      <c r="R122" s="211">
        <f>R123+R127+R131+R136</f>
        <v>0</v>
      </c>
      <c r="S122" s="210"/>
      <c r="T122" s="212">
        <f>T123+T127+T131+T136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163</v>
      </c>
      <c r="AT122" s="214" t="s">
        <v>72</v>
      </c>
      <c r="AU122" s="214" t="s">
        <v>73</v>
      </c>
      <c r="AY122" s="213" t="s">
        <v>128</v>
      </c>
      <c r="BK122" s="215">
        <f>BK123+BK127+BK131+BK136</f>
        <v>0</v>
      </c>
    </row>
    <row r="123" s="12" customFormat="1" ht="22.8" customHeight="1">
      <c r="A123" s="12"/>
      <c r="B123" s="202"/>
      <c r="C123" s="203"/>
      <c r="D123" s="204" t="s">
        <v>72</v>
      </c>
      <c r="E123" s="216" t="s">
        <v>601</v>
      </c>
      <c r="F123" s="216" t="s">
        <v>602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163</v>
      </c>
      <c r="AT123" s="214" t="s">
        <v>72</v>
      </c>
      <c r="AU123" s="214" t="s">
        <v>81</v>
      </c>
      <c r="AY123" s="213" t="s">
        <v>128</v>
      </c>
      <c r="BK123" s="215">
        <f>SUM(BK124:BK126)</f>
        <v>0</v>
      </c>
    </row>
    <row r="124" s="2" customFormat="1" ht="16.5" customHeight="1">
      <c r="A124" s="38"/>
      <c r="B124" s="39"/>
      <c r="C124" s="218" t="s">
        <v>81</v>
      </c>
      <c r="D124" s="218" t="s">
        <v>131</v>
      </c>
      <c r="E124" s="219" t="s">
        <v>603</v>
      </c>
      <c r="F124" s="220" t="s">
        <v>604</v>
      </c>
      <c r="G124" s="221" t="s">
        <v>152</v>
      </c>
      <c r="H124" s="222">
        <v>1</v>
      </c>
      <c r="I124" s="223"/>
      <c r="J124" s="224">
        <f>ROUND(I124*H124,2)</f>
        <v>0</v>
      </c>
      <c r="K124" s="220" t="s">
        <v>135</v>
      </c>
      <c r="L124" s="44"/>
      <c r="M124" s="225" t="s">
        <v>1</v>
      </c>
      <c r="N124" s="226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605</v>
      </c>
      <c r="AT124" s="229" t="s">
        <v>131</v>
      </c>
      <c r="AU124" s="229" t="s">
        <v>83</v>
      </c>
      <c r="AY124" s="17" t="s">
        <v>128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81</v>
      </c>
      <c r="BK124" s="230">
        <f>ROUND(I124*H124,2)</f>
        <v>0</v>
      </c>
      <c r="BL124" s="17" t="s">
        <v>605</v>
      </c>
      <c r="BM124" s="229" t="s">
        <v>606</v>
      </c>
    </row>
    <row r="125" s="13" customFormat="1">
      <c r="A125" s="13"/>
      <c r="B125" s="231"/>
      <c r="C125" s="232"/>
      <c r="D125" s="233" t="s">
        <v>138</v>
      </c>
      <c r="E125" s="234" t="s">
        <v>1</v>
      </c>
      <c r="F125" s="235" t="s">
        <v>607</v>
      </c>
      <c r="G125" s="232"/>
      <c r="H125" s="234" t="s">
        <v>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138</v>
      </c>
      <c r="AU125" s="241" t="s">
        <v>83</v>
      </c>
      <c r="AV125" s="13" t="s">
        <v>81</v>
      </c>
      <c r="AW125" s="13" t="s">
        <v>30</v>
      </c>
      <c r="AX125" s="13" t="s">
        <v>73</v>
      </c>
      <c r="AY125" s="241" t="s">
        <v>128</v>
      </c>
    </row>
    <row r="126" s="14" customFormat="1">
      <c r="A126" s="14"/>
      <c r="B126" s="242"/>
      <c r="C126" s="243"/>
      <c r="D126" s="233" t="s">
        <v>138</v>
      </c>
      <c r="E126" s="244" t="s">
        <v>1</v>
      </c>
      <c r="F126" s="245" t="s">
        <v>81</v>
      </c>
      <c r="G126" s="243"/>
      <c r="H126" s="246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138</v>
      </c>
      <c r="AU126" s="252" t="s">
        <v>83</v>
      </c>
      <c r="AV126" s="14" t="s">
        <v>83</v>
      </c>
      <c r="AW126" s="14" t="s">
        <v>30</v>
      </c>
      <c r="AX126" s="14" t="s">
        <v>81</v>
      </c>
      <c r="AY126" s="252" t="s">
        <v>128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608</v>
      </c>
      <c r="F127" s="216" t="s">
        <v>609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SUM(P128:P130)</f>
        <v>0</v>
      </c>
      <c r="Q127" s="210"/>
      <c r="R127" s="211">
        <f>SUM(R128:R130)</f>
        <v>0</v>
      </c>
      <c r="S127" s="210"/>
      <c r="T127" s="212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163</v>
      </c>
      <c r="AT127" s="214" t="s">
        <v>72</v>
      </c>
      <c r="AU127" s="214" t="s">
        <v>81</v>
      </c>
      <c r="AY127" s="213" t="s">
        <v>128</v>
      </c>
      <c r="BK127" s="215">
        <f>SUM(BK128:BK130)</f>
        <v>0</v>
      </c>
    </row>
    <row r="128" s="2" customFormat="1" ht="16.5" customHeight="1">
      <c r="A128" s="38"/>
      <c r="B128" s="39"/>
      <c r="C128" s="218" t="s">
        <v>83</v>
      </c>
      <c r="D128" s="218" t="s">
        <v>131</v>
      </c>
      <c r="E128" s="219" t="s">
        <v>610</v>
      </c>
      <c r="F128" s="220" t="s">
        <v>611</v>
      </c>
      <c r="G128" s="221" t="s">
        <v>152</v>
      </c>
      <c r="H128" s="222">
        <v>1</v>
      </c>
      <c r="I128" s="223"/>
      <c r="J128" s="224">
        <f>ROUND(I128*H128,2)</f>
        <v>0</v>
      </c>
      <c r="K128" s="220" t="s">
        <v>135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605</v>
      </c>
      <c r="AT128" s="229" t="s">
        <v>131</v>
      </c>
      <c r="AU128" s="229" t="s">
        <v>83</v>
      </c>
      <c r="AY128" s="17" t="s">
        <v>128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605</v>
      </c>
      <c r="BM128" s="229" t="s">
        <v>612</v>
      </c>
    </row>
    <row r="129" s="13" customFormat="1">
      <c r="A129" s="13"/>
      <c r="B129" s="231"/>
      <c r="C129" s="232"/>
      <c r="D129" s="233" t="s">
        <v>138</v>
      </c>
      <c r="E129" s="234" t="s">
        <v>1</v>
      </c>
      <c r="F129" s="235" t="s">
        <v>613</v>
      </c>
      <c r="G129" s="232"/>
      <c r="H129" s="234" t="s">
        <v>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138</v>
      </c>
      <c r="AU129" s="241" t="s">
        <v>83</v>
      </c>
      <c r="AV129" s="13" t="s">
        <v>81</v>
      </c>
      <c r="AW129" s="13" t="s">
        <v>30</v>
      </c>
      <c r="AX129" s="13" t="s">
        <v>73</v>
      </c>
      <c r="AY129" s="241" t="s">
        <v>128</v>
      </c>
    </row>
    <row r="130" s="14" customFormat="1">
      <c r="A130" s="14"/>
      <c r="B130" s="242"/>
      <c r="C130" s="243"/>
      <c r="D130" s="233" t="s">
        <v>138</v>
      </c>
      <c r="E130" s="244" t="s">
        <v>1</v>
      </c>
      <c r="F130" s="245" t="s">
        <v>81</v>
      </c>
      <c r="G130" s="243"/>
      <c r="H130" s="246">
        <v>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138</v>
      </c>
      <c r="AU130" s="252" t="s">
        <v>83</v>
      </c>
      <c r="AV130" s="14" t="s">
        <v>83</v>
      </c>
      <c r="AW130" s="14" t="s">
        <v>30</v>
      </c>
      <c r="AX130" s="14" t="s">
        <v>81</v>
      </c>
      <c r="AY130" s="252" t="s">
        <v>128</v>
      </c>
    </row>
    <row r="131" s="12" customFormat="1" ht="22.8" customHeight="1">
      <c r="A131" s="12"/>
      <c r="B131" s="202"/>
      <c r="C131" s="203"/>
      <c r="D131" s="204" t="s">
        <v>72</v>
      </c>
      <c r="E131" s="216" t="s">
        <v>614</v>
      </c>
      <c r="F131" s="216" t="s">
        <v>615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SUM(P132:P135)</f>
        <v>0</v>
      </c>
      <c r="Q131" s="210"/>
      <c r="R131" s="211">
        <f>SUM(R132:R135)</f>
        <v>0</v>
      </c>
      <c r="S131" s="210"/>
      <c r="T131" s="212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163</v>
      </c>
      <c r="AT131" s="214" t="s">
        <v>72</v>
      </c>
      <c r="AU131" s="214" t="s">
        <v>81</v>
      </c>
      <c r="AY131" s="213" t="s">
        <v>128</v>
      </c>
      <c r="BK131" s="215">
        <f>SUM(BK132:BK135)</f>
        <v>0</v>
      </c>
    </row>
    <row r="132" s="2" customFormat="1" ht="16.5" customHeight="1">
      <c r="A132" s="38"/>
      <c r="B132" s="39"/>
      <c r="C132" s="218" t="s">
        <v>149</v>
      </c>
      <c r="D132" s="218" t="s">
        <v>131</v>
      </c>
      <c r="E132" s="219" t="s">
        <v>616</v>
      </c>
      <c r="F132" s="220" t="s">
        <v>617</v>
      </c>
      <c r="G132" s="221" t="s">
        <v>152</v>
      </c>
      <c r="H132" s="222">
        <v>1</v>
      </c>
      <c r="I132" s="223"/>
      <c r="J132" s="224">
        <f>ROUND(I132*H132,2)</f>
        <v>0</v>
      </c>
      <c r="K132" s="220" t="s">
        <v>135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605</v>
      </c>
      <c r="AT132" s="229" t="s">
        <v>131</v>
      </c>
      <c r="AU132" s="229" t="s">
        <v>83</v>
      </c>
      <c r="AY132" s="17" t="s">
        <v>128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605</v>
      </c>
      <c r="BM132" s="229" t="s">
        <v>618</v>
      </c>
    </row>
    <row r="133" s="13" customFormat="1">
      <c r="A133" s="13"/>
      <c r="B133" s="231"/>
      <c r="C133" s="232"/>
      <c r="D133" s="233" t="s">
        <v>138</v>
      </c>
      <c r="E133" s="234" t="s">
        <v>1</v>
      </c>
      <c r="F133" s="235" t="s">
        <v>619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138</v>
      </c>
      <c r="AU133" s="241" t="s">
        <v>83</v>
      </c>
      <c r="AV133" s="13" t="s">
        <v>81</v>
      </c>
      <c r="AW133" s="13" t="s">
        <v>30</v>
      </c>
      <c r="AX133" s="13" t="s">
        <v>73</v>
      </c>
      <c r="AY133" s="241" t="s">
        <v>128</v>
      </c>
    </row>
    <row r="134" s="13" customFormat="1">
      <c r="A134" s="13"/>
      <c r="B134" s="231"/>
      <c r="C134" s="232"/>
      <c r="D134" s="233" t="s">
        <v>138</v>
      </c>
      <c r="E134" s="234" t="s">
        <v>1</v>
      </c>
      <c r="F134" s="235" t="s">
        <v>620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138</v>
      </c>
      <c r="AU134" s="241" t="s">
        <v>83</v>
      </c>
      <c r="AV134" s="13" t="s">
        <v>81</v>
      </c>
      <c r="AW134" s="13" t="s">
        <v>30</v>
      </c>
      <c r="AX134" s="13" t="s">
        <v>73</v>
      </c>
      <c r="AY134" s="241" t="s">
        <v>128</v>
      </c>
    </row>
    <row r="135" s="14" customFormat="1">
      <c r="A135" s="14"/>
      <c r="B135" s="242"/>
      <c r="C135" s="243"/>
      <c r="D135" s="233" t="s">
        <v>138</v>
      </c>
      <c r="E135" s="244" t="s">
        <v>1</v>
      </c>
      <c r="F135" s="245" t="s">
        <v>81</v>
      </c>
      <c r="G135" s="243"/>
      <c r="H135" s="246">
        <v>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138</v>
      </c>
      <c r="AU135" s="252" t="s">
        <v>83</v>
      </c>
      <c r="AV135" s="14" t="s">
        <v>83</v>
      </c>
      <c r="AW135" s="14" t="s">
        <v>30</v>
      </c>
      <c r="AX135" s="14" t="s">
        <v>81</v>
      </c>
      <c r="AY135" s="252" t="s">
        <v>128</v>
      </c>
    </row>
    <row r="136" s="12" customFormat="1" ht="22.8" customHeight="1">
      <c r="A136" s="12"/>
      <c r="B136" s="202"/>
      <c r="C136" s="203"/>
      <c r="D136" s="204" t="s">
        <v>72</v>
      </c>
      <c r="E136" s="216" t="s">
        <v>621</v>
      </c>
      <c r="F136" s="216" t="s">
        <v>622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SUM(P137:P139)</f>
        <v>0</v>
      </c>
      <c r="Q136" s="210"/>
      <c r="R136" s="211">
        <f>SUM(R137:R139)</f>
        <v>0</v>
      </c>
      <c r="S136" s="210"/>
      <c r="T136" s="212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163</v>
      </c>
      <c r="AT136" s="214" t="s">
        <v>72</v>
      </c>
      <c r="AU136" s="214" t="s">
        <v>81</v>
      </c>
      <c r="AY136" s="213" t="s">
        <v>128</v>
      </c>
      <c r="BK136" s="215">
        <f>SUM(BK137:BK139)</f>
        <v>0</v>
      </c>
    </row>
    <row r="137" s="2" customFormat="1" ht="16.5" customHeight="1">
      <c r="A137" s="38"/>
      <c r="B137" s="39"/>
      <c r="C137" s="218" t="s">
        <v>136</v>
      </c>
      <c r="D137" s="218" t="s">
        <v>131</v>
      </c>
      <c r="E137" s="219" t="s">
        <v>623</v>
      </c>
      <c r="F137" s="220" t="s">
        <v>624</v>
      </c>
      <c r="G137" s="221" t="s">
        <v>152</v>
      </c>
      <c r="H137" s="222">
        <v>1</v>
      </c>
      <c r="I137" s="223"/>
      <c r="J137" s="224">
        <f>ROUND(I137*H137,2)</f>
        <v>0</v>
      </c>
      <c r="K137" s="220" t="s">
        <v>135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605</v>
      </c>
      <c r="AT137" s="229" t="s">
        <v>131</v>
      </c>
      <c r="AU137" s="229" t="s">
        <v>83</v>
      </c>
      <c r="AY137" s="17" t="s">
        <v>128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605</v>
      </c>
      <c r="BM137" s="229" t="s">
        <v>625</v>
      </c>
    </row>
    <row r="138" s="13" customFormat="1">
      <c r="A138" s="13"/>
      <c r="B138" s="231"/>
      <c r="C138" s="232"/>
      <c r="D138" s="233" t="s">
        <v>138</v>
      </c>
      <c r="E138" s="234" t="s">
        <v>1</v>
      </c>
      <c r="F138" s="235" t="s">
        <v>626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138</v>
      </c>
      <c r="AU138" s="241" t="s">
        <v>83</v>
      </c>
      <c r="AV138" s="13" t="s">
        <v>81</v>
      </c>
      <c r="AW138" s="13" t="s">
        <v>30</v>
      </c>
      <c r="AX138" s="13" t="s">
        <v>73</v>
      </c>
      <c r="AY138" s="241" t="s">
        <v>128</v>
      </c>
    </row>
    <row r="139" s="14" customFormat="1">
      <c r="A139" s="14"/>
      <c r="B139" s="242"/>
      <c r="C139" s="243"/>
      <c r="D139" s="233" t="s">
        <v>138</v>
      </c>
      <c r="E139" s="244" t="s">
        <v>1</v>
      </c>
      <c r="F139" s="245" t="s">
        <v>81</v>
      </c>
      <c r="G139" s="243"/>
      <c r="H139" s="246">
        <v>1</v>
      </c>
      <c r="I139" s="247"/>
      <c r="J139" s="243"/>
      <c r="K139" s="243"/>
      <c r="L139" s="248"/>
      <c r="M139" s="278"/>
      <c r="N139" s="279"/>
      <c r="O139" s="279"/>
      <c r="P139" s="279"/>
      <c r="Q139" s="279"/>
      <c r="R139" s="279"/>
      <c r="S139" s="279"/>
      <c r="T139" s="28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138</v>
      </c>
      <c r="AU139" s="252" t="s">
        <v>83</v>
      </c>
      <c r="AV139" s="14" t="s">
        <v>83</v>
      </c>
      <c r="AW139" s="14" t="s">
        <v>30</v>
      </c>
      <c r="AX139" s="14" t="s">
        <v>81</v>
      </c>
      <c r="AY139" s="252" t="s">
        <v>128</v>
      </c>
    </row>
    <row r="140" s="2" customFormat="1" ht="6.96" customHeight="1">
      <c r="A140" s="38"/>
      <c r="B140" s="66"/>
      <c r="C140" s="67"/>
      <c r="D140" s="67"/>
      <c r="E140" s="67"/>
      <c r="F140" s="67"/>
      <c r="G140" s="67"/>
      <c r="H140" s="67"/>
      <c r="I140" s="67"/>
      <c r="J140" s="67"/>
      <c r="K140" s="67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GWMVPreDZ6sJGeymdRgRn8TOStafbv8zJRdnjyHGOCyIUd9n2WoYHpGueWWmKmJql4n0HYvaf92pHF3Em+rXuw==" hashValue="s7BU3p/bkmJnU32jIIfPX9ZB3GLZZPsTHfpeAEVy58YMgC/3IDTqYpZ5VMeFZ3quQIasyJKk1BygiQnliZr+CA==" algorithmName="SHA-512" password="CC35"/>
  <autoFilter ref="C120:K13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2023-10-30T08:39:48Z</dcterms:created>
  <dcterms:modified xsi:type="dcterms:W3CDTF">2023-10-30T08:39:51Z</dcterms:modified>
</cp:coreProperties>
</file>